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1" firstSheet="24" activeTab="29"/>
  </bookViews>
  <sheets>
    <sheet name="1. Mérleg" sheetId="1" state="hidden" r:id="rId1"/>
    <sheet name="2. Önkorm. összesített" sheetId="2" state="hidden" r:id="rId2"/>
    <sheet name="Önkorm mérleg" sheetId="3" r:id="rId3"/>
    <sheet name="2.Bevételi kiadási mérleg" sheetId="4" r:id="rId4"/>
    <sheet name="2.b bevételi és kiadási mérleg" sheetId="5" state="hidden" r:id="rId5"/>
    <sheet name="3.Intézm. műk. bevételek" sheetId="6" state="hidden" r:id="rId6"/>
    <sheet name="4. Sajátos bevételek" sheetId="7" state="hidden" r:id="rId7"/>
    <sheet name="5.Felhalmi és tőkejell.bevétel" sheetId="8" state="hidden" r:id="rId8"/>
    <sheet name="7. Hitelek igénybev." sheetId="9" state="hidden" r:id="rId9"/>
    <sheet name="3. ágazati bevétel összesítő" sheetId="10" r:id="rId10"/>
    <sheet name="4. ágazati kiadási összesítő" sheetId="11" r:id="rId11"/>
    <sheet name="5.Támogatások bevétel" sheetId="12" r:id="rId12"/>
    <sheet name="6. létszám" sheetId="13" r:id="rId13"/>
    <sheet name="7. szociális" sheetId="14" r:id="rId14"/>
    <sheet name="8. Támogatások kiadás" sheetId="15" r:id="rId15"/>
    <sheet name="22.Tartalékok" sheetId="16" state="hidden" r:id="rId16"/>
    <sheet name="23. Hitelállomány" sheetId="17" state="hidden" r:id="rId17"/>
    <sheet name="25. műk.fejl." sheetId="18" state="hidden" r:id="rId18"/>
    <sheet name="26.többéves" sheetId="19" state="hidden" r:id="rId19"/>
    <sheet name="Norm.2012." sheetId="20" state="hidden" r:id="rId20"/>
    <sheet name="Közoktatás" sheetId="21" state="hidden" r:id="rId21"/>
    <sheet name="9. adósságszolgálat" sheetId="22" r:id="rId22"/>
    <sheet name="28.létszám" sheetId="23" state="hidden" r:id="rId23"/>
    <sheet name="10.felhalmozási mérleg" sheetId="24" r:id="rId24"/>
    <sheet name="11.Dologi kiadás" sheetId="25" r:id="rId25"/>
    <sheet name="12.Előirányzat-felhaszni terv" sheetId="26" r:id="rId26"/>
    <sheet name="13.EU-s projektek" sheetId="27" r:id="rId27"/>
    <sheet name="14.likviditás" sheetId="28" r:id="rId28"/>
    <sheet name="15. címrend" sheetId="29" r:id="rId29"/>
    <sheet name="16.normatív" sheetId="30" r:id="rId30"/>
    <sheet name="Munka12" sheetId="31" state="hidden" r:id="rId31"/>
  </sheets>
  <definedNames>
    <definedName name="_xlnm.Print_Titles" localSheetId="29">'16.normatív'!$1:$2</definedName>
    <definedName name="_xlnm.Print_Area" localSheetId="29">'16.normatív'!$A$1:$G$47</definedName>
  </definedNames>
  <calcPr fullCalcOnLoad="1"/>
</workbook>
</file>

<file path=xl/sharedStrings.xml><?xml version="1.0" encoding="utf-8"?>
<sst xmlns="http://schemas.openxmlformats.org/spreadsheetml/2006/main" count="2010" uniqueCount="1392">
  <si>
    <t>-Mozgókönyvtári feladatok működési támogatása</t>
  </si>
  <si>
    <t xml:space="preserve">Támogatásértékű felhalmozási bevétel helyi önkormányzatoktól </t>
  </si>
  <si>
    <t>Támogatások, támogatásértékű kiadások összesen</t>
  </si>
  <si>
    <t>Előirányzat-felhasználási terv</t>
  </si>
  <si>
    <t>Bevételek</t>
  </si>
  <si>
    <t>Megnevezés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</si>
  <si>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</si>
  <si>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</si>
  <si>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</si>
  <si>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</si>
  <si>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</si>
  <si>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</si>
  <si>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</si>
  <si>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</si>
  <si>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</si>
  <si>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</si>
  <si>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</si>
  <si>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</si>
  <si>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</si>
  <si>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Intézményi működési bevételek</t>
  </si>
  <si>
    <t>Egyéb műk. Bevétel</t>
  </si>
  <si>
    <t>Pénzmaradvány</t>
  </si>
  <si>
    <t>Hitelfelvétel</t>
  </si>
  <si>
    <t>Bevételek összesen</t>
  </si>
  <si>
    <t>Kiadások</t>
  </si>
  <si>
    <t>Személyi juttatás</t>
  </si>
  <si>
    <t>Dologi kiadások</t>
  </si>
  <si>
    <t>Működési pénzeszk. átadás</t>
  </si>
  <si>
    <t>Beruházás</t>
  </si>
  <si>
    <t>Kiadások összesen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</si>
  <si>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</si>
  <si>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</si>
  <si>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</si>
  <si>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</si>
  <si>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</si>
  <si>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-</t>
  </si>
  <si>
    <t>Hitelek, értékpapírok, támogatási kölcsönök visszatérülése és igénybevétele</t>
  </si>
  <si>
    <t>1.</t>
  </si>
  <si>
    <t>Eredeti</t>
  </si>
  <si>
    <t>Módosított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</si>
  <si>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</si>
  <si>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</si>
  <si>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</si>
  <si>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</si>
  <si>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</si>
  <si>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</si>
  <si>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</si>
  <si>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</si>
  <si>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</si>
  <si>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</si>
  <si>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</si>
  <si>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</si>
  <si>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</si>
  <si>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</si>
  <si>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</si>
  <si>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</si>
  <si>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</si>
  <si>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</si>
  <si>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Támogatási kölcsönök összesen</t>
  </si>
  <si>
    <t>Előző évi előirányzat-maradvány, pénzmaradvány igénybevétele</t>
  </si>
  <si>
    <t>Pénzforgalom nélküli bevételek</t>
  </si>
  <si>
    <t>Likviditási célú hitel felvétele pénzügyi vállalkozástól</t>
  </si>
  <si>
    <t>Hitelfelvétel államháztartáson kívülről</t>
  </si>
  <si>
    <t>Finanszírozási bevételek összesen</t>
  </si>
  <si>
    <t>Függő bevételek</t>
  </si>
  <si>
    <t>Átfutó bevételek</t>
  </si>
  <si>
    <t>Kiegyenlítő bevételek</t>
  </si>
  <si>
    <t>Függő, átfutó, kiegyenlító bevételek</t>
  </si>
  <si>
    <t>Saját bevételek</t>
  </si>
  <si>
    <t>Állami hozzájárulások</t>
  </si>
  <si>
    <t>Finanszírozási bevétel</t>
  </si>
  <si>
    <t>Intézmények kiadásai</t>
  </si>
  <si>
    <t>Polgármesteri Hivatal Kiadásai</t>
  </si>
  <si>
    <t>Működési tartalék</t>
  </si>
  <si>
    <t>-Működési tartalék</t>
  </si>
  <si>
    <t>-Fejlesztési tartalék</t>
  </si>
  <si>
    <t>Finanszírozási kiadás</t>
  </si>
  <si>
    <t>Adósságszolgálat</t>
  </si>
  <si>
    <t>-Rövidlejáratú hitel törlesztése</t>
  </si>
  <si>
    <t>-Fejlesztési hitel törlesztése</t>
  </si>
  <si>
    <t>Átadott pénzeszközök</t>
  </si>
  <si>
    <t>Tartalékok, keretek</t>
  </si>
  <si>
    <t>Általános tartalék</t>
  </si>
  <si>
    <t>Fejlesztési tartalék</t>
  </si>
  <si>
    <t>Támogatásértékű működési bevétel társadalombiztosítási alapból</t>
  </si>
  <si>
    <t>Támogatásértékű működési bevétel elkülönített állami pénzalapból</t>
  </si>
  <si>
    <t>Támogatásértékű működési bevétel összesen</t>
  </si>
  <si>
    <t>2014. évi előirányzat</t>
  </si>
  <si>
    <t>2013. évi előirányzat</t>
  </si>
  <si>
    <t>Önkormányzat működési támogatása</t>
  </si>
  <si>
    <t>Előleg visszafizetés</t>
  </si>
  <si>
    <t>2014. évi áthuzódó  feladatokhoz hitel igénybe vétel</t>
  </si>
  <si>
    <t>2015. évi feladatokhoz hitel igénybevétel</t>
  </si>
  <si>
    <t>2017. évi adósságszolg.</t>
  </si>
  <si>
    <t>Támogatásértékű felhalmozási bevétel fejezeti kezelésű előirányzattól</t>
  </si>
  <si>
    <t>Támogatásértékű felhalmozási bevétel elkülönített állami pénzalapból</t>
  </si>
  <si>
    <t>Támogatásértékű felhalmozási bevétel többcélú kistérségi társulástól</t>
  </si>
  <si>
    <t>Támogatásértékű felhalmozási bevétel összesen</t>
  </si>
  <si>
    <t>Támogatásértékű bevételek összesen</t>
  </si>
  <si>
    <t>Élőző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</si>
  <si>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</si>
  <si>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</si>
  <si>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</si>
  <si>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</si>
  <si>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</si>
  <si>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</si>
  <si>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</si>
  <si>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</si>
  <si>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</si>
  <si>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</si>
  <si>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</si>
  <si>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</si>
  <si>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</si>
  <si>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</si>
  <si>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</si>
  <si>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</si>
  <si>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</si>
  <si>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</si>
  <si>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</si>
  <si>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</si>
  <si>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</si>
  <si>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</si>
  <si>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</si>
  <si>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</si>
  <si>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</si>
  <si>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 bevétele</t>
  </si>
  <si>
    <t>Alkalmazott kártérítése és egyéb térítése</t>
  </si>
  <si>
    <t>Egyéb saját bevétel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</si>
  <si>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</si>
  <si>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</si>
  <si>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</si>
  <si>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5. melléklet</t>
  </si>
  <si>
    <t>Értékesített tárgyi eszközök, immat.javak ÁFÁ-ja</t>
  </si>
  <si>
    <t>ÁFA-bevételek, -visszatérülések</t>
  </si>
  <si>
    <t>Egyéb államháztartáson kívülről származó kamat, árfolyamnyereség</t>
  </si>
  <si>
    <t>Kamatbevételek államháztartáson belülről</t>
  </si>
  <si>
    <t>Hozam-és kamatbevételek összesen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</si>
  <si>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</si>
  <si>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</si>
  <si>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</si>
  <si>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</si>
  <si>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</si>
  <si>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</si>
  <si>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</si>
  <si>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</si>
  <si>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</si>
  <si>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</si>
  <si>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</si>
  <si>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</si>
  <si>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</si>
  <si>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</si>
  <si>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</si>
  <si>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</si>
  <si>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</si>
  <si>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</t>
  </si>
  <si>
    <t>Osztalék-és hozambevétel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</si>
  <si>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</si>
  <si>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</si>
  <si>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</si>
  <si>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</si>
  <si>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</si>
  <si>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</si>
  <si>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</si>
  <si>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</si>
  <si>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</si>
  <si>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</si>
  <si>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 xml:space="preserve">             -Víz, szennyvízhozzájárulás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</si>
  <si>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</si>
  <si>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</si>
  <si>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</si>
  <si>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</si>
  <si>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</si>
  <si>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</si>
  <si>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</si>
  <si>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</si>
  <si>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</si>
  <si>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</si>
  <si>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</si>
  <si>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</si>
  <si>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</si>
  <si>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</si>
  <si>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</si>
  <si>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</si>
  <si>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</si>
  <si>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</si>
  <si>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</si>
  <si>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</si>
  <si>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</si>
  <si>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</si>
  <si>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</si>
  <si>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</si>
  <si>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Működési bevételek (intézményi)</t>
  </si>
  <si>
    <t>Önkörmányzat működési támogatása (állami)</t>
  </si>
  <si>
    <t>Működési célú átvett pénzeszköz</t>
  </si>
  <si>
    <t>Felhalmozási célú támogatások</t>
  </si>
  <si>
    <t>Előző évi kölcsön visszafizetése  (működési)</t>
  </si>
  <si>
    <t>Előző évi kölcsönök visszatérülése és igénybevétele(felh)</t>
  </si>
  <si>
    <t xml:space="preserve">            támogatások, kölcsönök törlesztése, visszafizetése</t>
  </si>
  <si>
    <t>Önormányzat működési támogatása (állami)</t>
  </si>
  <si>
    <t>Hitel</t>
  </si>
  <si>
    <t>Átadott pénz</t>
  </si>
  <si>
    <t>Hitel, kölcsön törlesztés</t>
  </si>
  <si>
    <t>Munkaadót terhelő járulékok és szociális hoz.jár. adó</t>
  </si>
  <si>
    <t>2015. évi létszám keret</t>
  </si>
  <si>
    <t>Temető üzemeltetés</t>
  </si>
  <si>
    <t>Közművelődés, Müvelődési Ház üzemelt.</t>
  </si>
  <si>
    <t>Adó</t>
  </si>
  <si>
    <t>Hulladékgyűjtés</t>
  </si>
  <si>
    <t>Községgazdálkodási feladatok</t>
  </si>
  <si>
    <t>Vis maior</t>
  </si>
  <si>
    <t>Egészségügyi szolg.</t>
  </si>
  <si>
    <t>Müvelődési Ház üzemelt.</t>
  </si>
  <si>
    <t>Falugondnoki szolgálat</t>
  </si>
  <si>
    <t>Községgazdálkodás</t>
  </si>
  <si>
    <t>2. pályázat</t>
  </si>
  <si>
    <t>3. pályázat</t>
  </si>
  <si>
    <t>4. pályázat</t>
  </si>
  <si>
    <t xml:space="preserve"> átadott támogatás visszafizetése</t>
  </si>
  <si>
    <t>Alcím    szám</t>
  </si>
  <si>
    <t>Művelődési Ház</t>
  </si>
  <si>
    <t>Közmunkaprogram</t>
  </si>
  <si>
    <t>2015.01.01-től 2015.02.28-ig</t>
  </si>
  <si>
    <t>2015.03.01-től 2015.12.31-ig</t>
  </si>
  <si>
    <t>Népművelő/ könyvtáros (KA)</t>
  </si>
  <si>
    <t>Tagdíjak</t>
  </si>
  <si>
    <t xml:space="preserve">Visszafizetendő támogatás Államkincstár felé </t>
  </si>
  <si>
    <t>működési célú támogatás háztartásoknak</t>
  </si>
  <si>
    <t>működési célú támogatás non-profit szervezetnek</t>
  </si>
  <si>
    <t>működési célú támogatás vállakozásoknak</t>
  </si>
  <si>
    <t>működési célú támogatás pénzügyi szervezeteknek</t>
  </si>
  <si>
    <t>felhalmozási célú támogatás, visszafizetés elkülönített alapnak</t>
  </si>
  <si>
    <t>felhalmozási célú támogatás, visszafizetés fejezeti kezelésű előirányzatnak</t>
  </si>
  <si>
    <t>felhalmozási célú támogatás, visszafizetés központi költségvetési szervnek</t>
  </si>
  <si>
    <t>felhalmozási célú támogatás háztartásoknak</t>
  </si>
  <si>
    <t>felhalmozási célú támogatás non-profit szervezetnek</t>
  </si>
  <si>
    <t>felhalmozás célú támogatás vállalkozásoknak</t>
  </si>
  <si>
    <t>felhalmozás célú támogatás pénzügyi szerv ezetnek</t>
  </si>
  <si>
    <t>immateriális javak értékesítése</t>
  </si>
  <si>
    <t>ingatlanok értékesítése</t>
  </si>
  <si>
    <t>egyéb eszközök értékesítése</t>
  </si>
  <si>
    <t>2.553</t>
  </si>
  <si>
    <t>kölcsönök , támogatások Áht-n belül</t>
  </si>
  <si>
    <t>kölcsönök ,  támogatások Áht-n kívül</t>
  </si>
  <si>
    <t>Művelődési Ház épületének felújítása</t>
  </si>
  <si>
    <t>3.244</t>
  </si>
  <si>
    <t>2.950</t>
  </si>
  <si>
    <t>1.500</t>
  </si>
  <si>
    <t>Művelődési Ház épületének bővítése</t>
  </si>
  <si>
    <t>4.000</t>
  </si>
  <si>
    <t>Ravatalozó megépítése</t>
  </si>
  <si>
    <t>5.000</t>
  </si>
  <si>
    <t>Kertészeti, mezőgazdasági eszközök, szerszámok tárolója</t>
  </si>
  <si>
    <t>2.000</t>
  </si>
  <si>
    <t>Kötelező önkorm.feladathoz kapcs.beruházásra  (2950000 Ft)</t>
  </si>
  <si>
    <t>Közbiztonság növelését szolg.önkorm.fejlesztésre (3243953 Ft)</t>
  </si>
  <si>
    <t>Művelődési Ház környezete</t>
  </si>
  <si>
    <t>Felhalmozási célú támogatások, pénzeszköz átadás, visszafizetések  ÁH-n belül</t>
  </si>
  <si>
    <t>Felhalmozási célú támogatások,pénzeszköz átadás,  visszafizetések  ÁH-n kívül</t>
  </si>
  <si>
    <t>Hitelek állománya  2014. XII. 31-én</t>
  </si>
  <si>
    <t>egyéb karbantarási munkálatok</t>
  </si>
  <si>
    <t>Működési bevételek (inrtézményi)</t>
  </si>
  <si>
    <t>Kölcsön visszafizetés, pénzátvét</t>
  </si>
  <si>
    <t>Felh.pénzeszk.átad, támogatás,visszafiz.</t>
  </si>
  <si>
    <t>Helyi önkormányzatok működésének támogatása</t>
  </si>
  <si>
    <t>1 1</t>
  </si>
  <si>
    <t>Települési önkormányzatok egyes köznevelési feladatainak támogatása</t>
  </si>
  <si>
    <t>Települési önkormányzatok szociálisgyerkekjóléti és gyermekétkeztetési felad. Támogatása.</t>
  </si>
  <si>
    <t>Települési önkormányzatok kulturális feladatainak támogatása</t>
  </si>
  <si>
    <t>Helyi önkormányzatok kiegészítő támogatása</t>
  </si>
  <si>
    <t>Egyéb működési célú támogatások bevételei</t>
  </si>
  <si>
    <t>2 1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</si>
  <si>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</si>
  <si>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</si>
  <si>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</si>
  <si>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</si>
  <si>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</si>
  <si>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</si>
  <si>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</si>
  <si>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Állami támogatás a tartósan fizetésképtelen helyzetbe került helyi önkormányzatok</t>
  </si>
  <si>
    <t>Működésképtelen önkormányzatok egyéb támogatása</t>
  </si>
  <si>
    <t>A helyi önkormányzatok működőképességeének megőrzését szolgáló kiegészítő támogatás</t>
  </si>
  <si>
    <t>Kiegészítő támogatás egyes közoktatási feladatokhoz</t>
  </si>
  <si>
    <t>Kiegészítő támogatás egyes szociális feladatokhoz</t>
  </si>
  <si>
    <t>Helyi önkormányzati hivatásos tűzoltóságok támogatása</t>
  </si>
  <si>
    <t>Normatív kötött felhasználású támogatások</t>
  </si>
  <si>
    <t>Címzett támogatás</t>
  </si>
  <si>
    <t>Céltámogatás</t>
  </si>
  <si>
    <t>A helyi önkormányzatok fejlesztési és vis maior feladatainak támogatása</t>
  </si>
  <si>
    <t>CÉDE</t>
  </si>
  <si>
    <t>Egyéb központi támogatás</t>
  </si>
  <si>
    <t>Önkormányzat költségvetési támogatása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</si>
  <si>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</si>
  <si>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</si>
  <si>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</si>
  <si>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</si>
  <si>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</si>
  <si>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</si>
  <si>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</si>
  <si>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</si>
  <si>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</si>
  <si>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</si>
  <si>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</si>
  <si>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</si>
  <si>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</si>
  <si>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</si>
  <si>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         -Előző évi pénzmaradvány működésre</t>
  </si>
  <si>
    <t>Belföldi értékpapírok kiadásai (6.1. + … + ....)</t>
  </si>
  <si>
    <t>K1</t>
  </si>
  <si>
    <t>K2</t>
  </si>
  <si>
    <t>K3</t>
  </si>
  <si>
    <t>K4</t>
  </si>
  <si>
    <t>K5</t>
  </si>
  <si>
    <t>K510</t>
  </si>
  <si>
    <t>K511</t>
  </si>
  <si>
    <t>B1</t>
  </si>
  <si>
    <t>B11</t>
  </si>
  <si>
    <t>B111</t>
  </si>
  <si>
    <t>B112</t>
  </si>
  <si>
    <t>B113</t>
  </si>
  <si>
    <t>B114</t>
  </si>
  <si>
    <t>B115</t>
  </si>
  <si>
    <t>B16</t>
  </si>
  <si>
    <t>B2</t>
  </si>
  <si>
    <t>B21</t>
  </si>
  <si>
    <t>B25</t>
  </si>
  <si>
    <t>B3</t>
  </si>
  <si>
    <t>B354</t>
  </si>
  <si>
    <t>B355</t>
  </si>
  <si>
    <t>B36</t>
  </si>
  <si>
    <t>B4</t>
  </si>
  <si>
    <t>B5</t>
  </si>
  <si>
    <t>B52</t>
  </si>
  <si>
    <t>B6</t>
  </si>
  <si>
    <t>B7</t>
  </si>
  <si>
    <t>B1-B7</t>
  </si>
  <si>
    <t>B8</t>
  </si>
  <si>
    <t>B811</t>
  </si>
  <si>
    <t>B813</t>
  </si>
  <si>
    <t>B116</t>
  </si>
  <si>
    <t>B12</t>
  </si>
  <si>
    <t>B13</t>
  </si>
  <si>
    <t>B14</t>
  </si>
  <si>
    <t>B22</t>
  </si>
  <si>
    <t>2015. évi előirányzat</t>
  </si>
  <si>
    <t>B23</t>
  </si>
  <si>
    <t>Működési célú támogatások államháztartáson belülről (2.1.+…+.2.4.)</t>
  </si>
  <si>
    <t>2.4.-ből EU-s támogatás</t>
  </si>
  <si>
    <t>3.4.-ből EU-s támogatás</t>
  </si>
  <si>
    <t>Felhalmozási célú támogatások államháztartáson belülről (3.1.+…+3.4.)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</si>
  <si>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</si>
  <si>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</si>
  <si>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</si>
  <si>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</si>
  <si>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</si>
  <si>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</si>
  <si>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</si>
  <si>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</si>
  <si>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</si>
  <si>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</si>
  <si>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B51</t>
  </si>
  <si>
    <t>B53</t>
  </si>
  <si>
    <t>Felhalmozási bevételek (6.1.+…+6.3.)</t>
  </si>
  <si>
    <t>B62</t>
  </si>
  <si>
    <t>B63</t>
  </si>
  <si>
    <t>7.2.-ból EU-s támogatás (közvetlen)</t>
  </si>
  <si>
    <t>Működési célú átvett pénzeszközök (7.1. + … + 7.2.)</t>
  </si>
  <si>
    <t>Felhalm. célú visszatérítendő támogatások, kölcsönök visszatér. ÁH-n kív.</t>
  </si>
  <si>
    <t>Működési célú visszatérítendő támogatások, kölcsönök visszatér. ÁH-n kív.</t>
  </si>
  <si>
    <t>8.2.-ból EU-s támogatás (közvetlen)</t>
  </si>
  <si>
    <t>B8111</t>
  </si>
  <si>
    <t>B8112</t>
  </si>
  <si>
    <t>B8113</t>
  </si>
  <si>
    <t>B812</t>
  </si>
  <si>
    <t>Belföldi értékpapírok bevételei (11.1. +….)</t>
  </si>
  <si>
    <t>B8131</t>
  </si>
  <si>
    <t>B8132</t>
  </si>
  <si>
    <t>FINANSZÍROZÁSI BEVÉTELEK ÖSSZESEN: (10. + … +12.)</t>
  </si>
  <si>
    <t>KÖLTSÉGVETÉSI ÉS FINANSZÍROZÁSI BEVÉTELEK ÖSSZESEN: (9+13)</t>
  </si>
  <si>
    <r>
      <t xml:space="preserve"> K I A D Á S O K                                      </t>
    </r>
    <r>
      <rPr>
        <b/>
        <sz val="9"/>
        <rFont val="Times New Roman CE"/>
        <family val="0"/>
      </rPr>
      <t xml:space="preserve"> </t>
    </r>
  </si>
  <si>
    <t xml:space="preserve">          -Előző évi pénzmaradvány felhalmozási célra</t>
  </si>
  <si>
    <t>Sor-szám</t>
  </si>
  <si>
    <t>Teljesítés</t>
  </si>
  <si>
    <t>előirányzat</t>
  </si>
  <si>
    <t>Beruházások, felújítás</t>
  </si>
  <si>
    <t>Letenye Város Önkormányzat több éves kihatással járó feladatai</t>
  </si>
  <si>
    <t>Ft-ban</t>
  </si>
  <si>
    <t xml:space="preserve">Évek </t>
  </si>
  <si>
    <t>ÖNHIKI</t>
  </si>
  <si>
    <t>TEKI</t>
  </si>
  <si>
    <t>e Ft-ban</t>
  </si>
  <si>
    <t>Tartós tulajdoni részesedést jelentő befektetések</t>
  </si>
  <si>
    <t xml:space="preserve">eFt-ban 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</si>
  <si>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</si>
  <si>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</si>
  <si>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</si>
  <si>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eFt-ban</t>
  </si>
  <si>
    <t>Közhatalmi bevételek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</si>
  <si>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</si>
  <si>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</si>
  <si>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</si>
  <si>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</si>
  <si>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</si>
  <si>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</si>
  <si>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</si>
  <si>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Törlesztés határideje</t>
  </si>
  <si>
    <t>Törlesztés összege Ft</t>
  </si>
  <si>
    <t xml:space="preserve">Teljesítés </t>
  </si>
  <si>
    <t>Év</t>
  </si>
  <si>
    <t>Összesen:</t>
  </si>
  <si>
    <t xml:space="preserve"> </t>
  </si>
  <si>
    <t>Ezer forintban</t>
  </si>
  <si>
    <t>Sorszám</t>
  </si>
  <si>
    <t>I. Működési bevételek és kiadások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</si>
  <si>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</si>
  <si>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</si>
  <si>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</si>
  <si>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</si>
  <si>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</si>
  <si>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</si>
  <si>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</si>
  <si>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</si>
  <si>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</si>
  <si>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>Személyi juttatások</t>
  </si>
  <si>
    <t>Munkaadókat terhelő járulékok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</si>
  <si>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</si>
  <si>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</si>
  <si>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</si>
  <si>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</si>
  <si>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 xml:space="preserve">Közmuka eszközvásárlás Munkaügyi Központtól </t>
  </si>
  <si>
    <t>2016. évi adósságszolg.</t>
  </si>
  <si>
    <t>Normatíva     Ft/fő      Ft/év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</si>
  <si>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</si>
  <si>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</si>
  <si>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</si>
  <si>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</si>
  <si>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</si>
  <si>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</si>
  <si>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</si>
  <si>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</si>
  <si>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</si>
  <si>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Hozzájárulás       Ft-ban</t>
  </si>
  <si>
    <t>Munkaadót terh.jár.és szoc.adó</t>
  </si>
  <si>
    <t>Dologi jellegű kiadások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</si>
  <si>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</si>
  <si>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</si>
  <si>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</si>
  <si>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</si>
  <si>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</si>
  <si>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</si>
  <si>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</si>
  <si>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</si>
  <si>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</si>
  <si>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</si>
  <si>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</si>
  <si>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</si>
  <si>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</si>
  <si>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</si>
  <si>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</si>
  <si>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</si>
  <si>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</si>
  <si>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</si>
  <si>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</si>
  <si>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</si>
  <si>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</si>
  <si>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(38+…+48)</t>
  </si>
  <si>
    <t>Önkormányzat bevételei összesen (11+37)</t>
  </si>
  <si>
    <t>Önkormányzat kiadásai összesen (24+49)</t>
  </si>
  <si>
    <t>Működési</t>
  </si>
  <si>
    <t>Felhalm.</t>
  </si>
  <si>
    <t>teljesítés</t>
  </si>
  <si>
    <t>- Gyermekprogram támogatása</t>
  </si>
  <si>
    <t>Kiadások megnevezése</t>
  </si>
  <si>
    <t>Személyi kiadások</t>
  </si>
  <si>
    <t>Folyó kiadások</t>
  </si>
  <si>
    <t>85823</t>
  </si>
  <si>
    <t>1. számú melléklet</t>
  </si>
  <si>
    <t>Működési célú kiadások</t>
  </si>
  <si>
    <t>Felújítás</t>
  </si>
  <si>
    <t>Felhalmozási célú kiadások</t>
  </si>
  <si>
    <t>Üres álláshely</t>
  </si>
  <si>
    <t>5.számú melléklet</t>
  </si>
  <si>
    <t>Kölcsön visszatérülés</t>
  </si>
  <si>
    <t>Városi Óvoda</t>
  </si>
  <si>
    <t>Védőnői Szolgálat</t>
  </si>
  <si>
    <t>Idegenforgalmi adó</t>
  </si>
  <si>
    <t>Iparűzési adó ideiglenes jelleggel</t>
  </si>
  <si>
    <t>Iparűzési adó állandó jelleggel</t>
  </si>
  <si>
    <t>Pótlék, bírság</t>
  </si>
  <si>
    <t>Bérlakások lakbére</t>
  </si>
  <si>
    <t>Ingatlanok értékesítése</t>
  </si>
  <si>
    <t>Működési célú támogatások</t>
  </si>
  <si>
    <t>Működési célú átvett pénzeszközök</t>
  </si>
  <si>
    <t>Működési célú rövid lejáratú hitelek</t>
  </si>
  <si>
    <t>Felhalmozási célú hitelek felvétele</t>
  </si>
  <si>
    <t>Előző évi pénzmaradvány működési célra</t>
  </si>
  <si>
    <t>Előző évi pénzmaradvány felhalmozási célra</t>
  </si>
  <si>
    <t>Működési kiadások</t>
  </si>
  <si>
    <t>Társadalom és szoc.pol.támogatás</t>
  </si>
  <si>
    <t>Támogatások működésre</t>
  </si>
  <si>
    <t>Pénzeszköz átadás működésre</t>
  </si>
  <si>
    <t>Tartalék</t>
  </si>
  <si>
    <t>Beruházási támogatás</t>
  </si>
  <si>
    <t xml:space="preserve">Felújítási támogatás </t>
  </si>
  <si>
    <t>Beruházási pénzeszk.átadás</t>
  </si>
  <si>
    <t>Felújítási pénzeszk.átadás</t>
  </si>
  <si>
    <t>Felhalmozási tartalék</t>
  </si>
  <si>
    <t>Önkormányzati kiadások összesen:</t>
  </si>
  <si>
    <t>Pénzügyi műveletek</t>
  </si>
  <si>
    <t>Működési hiány (likvid hitel felvétel)</t>
  </si>
  <si>
    <t>Rövid lejáratú működési hiteltörlesztés</t>
  </si>
  <si>
    <t>Fejlesztési célú hiteltörlesztés</t>
  </si>
  <si>
    <t>Finanszírozási kiadások összesen</t>
  </si>
  <si>
    <t>Bevételek és kiadások egyenlege</t>
  </si>
  <si>
    <t xml:space="preserve">Eredeti </t>
  </si>
  <si>
    <t>Önkormányzat költségvetési bevételek összesen:</t>
  </si>
  <si>
    <t>Önkormányzat költségvetési kiadások összesen:</t>
  </si>
  <si>
    <t>Támogatási jogcím</t>
  </si>
  <si>
    <t>Mennyiségi egység</t>
  </si>
  <si>
    <t>Mutató</t>
  </si>
  <si>
    <t>Fajlagos</t>
  </si>
  <si>
    <t>Összeg (Ft)</t>
  </si>
  <si>
    <t>3. számú melléklet</t>
  </si>
  <si>
    <t>Előre nem tervezhető kiadásokra</t>
  </si>
  <si>
    <t>Védőnői szolgálat</t>
  </si>
  <si>
    <t>Hónap</t>
  </si>
  <si>
    <t>Adat jellege</t>
  </si>
  <si>
    <t>Nyitó pénzállomány</t>
  </si>
  <si>
    <t>Pénzforgalmi</t>
  </si>
  <si>
    <t>Záró pénzállomány</t>
  </si>
  <si>
    <t>Likviditás</t>
  </si>
  <si>
    <t>Likviditási hitel</t>
  </si>
  <si>
    <t>Korrigált záróegyenleg</t>
  </si>
  <si>
    <t>Bevétel</t>
  </si>
  <si>
    <t>Kiadás</t>
  </si>
  <si>
    <t>Egyenleg</t>
  </si>
  <si>
    <t>Felvétel</t>
  </si>
  <si>
    <t>Törlesztés</t>
  </si>
  <si>
    <t>Január</t>
  </si>
  <si>
    <t>Havi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</si>
  <si>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</si>
  <si>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</si>
  <si>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</si>
  <si>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</si>
  <si>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</si>
  <si>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</si>
  <si>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</si>
  <si>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</si>
  <si>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</si>
  <si>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</si>
  <si>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</si>
  <si>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</si>
  <si>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adatok eFt-ban</t>
  </si>
  <si>
    <t>Közcélú foglalkoztatás</t>
  </si>
  <si>
    <t>Iskola eü. Szolgáltatás</t>
  </si>
  <si>
    <t>Közlekedési támogatás</t>
  </si>
  <si>
    <t>Építményüzemeltetés</t>
  </si>
  <si>
    <t>Gyerektartásdíj megelőlegezése</t>
  </si>
  <si>
    <t>Saját ingatlan adásvétele</t>
  </si>
  <si>
    <t>Hátrányos helyzetű gyermekek véd.</t>
  </si>
  <si>
    <t>Nem lakóingatlan bérbeadása</t>
  </si>
  <si>
    <t>Lakóingatlan bérbeadása</t>
  </si>
  <si>
    <t>Önkormányzatok elszámolása</t>
  </si>
  <si>
    <t>Civil szervezetek támogatása</t>
  </si>
  <si>
    <t>Fürdő és strandszolgáltatás</t>
  </si>
  <si>
    <t>Szociális támogatások</t>
  </si>
  <si>
    <t>Vízkezelés, víztermelés</t>
  </si>
  <si>
    <t>Települési hulladék</t>
  </si>
  <si>
    <t>Utak üzemeltetése</t>
  </si>
  <si>
    <t>Közvilágítás</t>
  </si>
  <si>
    <t>Önkormányzati jogalkotás</t>
  </si>
  <si>
    <t>Köztemető üzemeltetés</t>
  </si>
  <si>
    <t>Lakosság riasztása</t>
  </si>
  <si>
    <t>Épitményüzemeltetés</t>
  </si>
  <si>
    <t>Felhalmozási kiadások</t>
  </si>
  <si>
    <t xml:space="preserve">A működési és fejlesztési célú bevételek és kiadások 2012-2013-2014. évi alakulását  külön bemutató mérleg </t>
  </si>
  <si>
    <t>2012.évi módosított előirányzat</t>
  </si>
  <si>
    <t>Rövid lejáratú hitelek felvétele pénzügyi vállalkozásoktól felhalmozási)</t>
  </si>
  <si>
    <t xml:space="preserve">Pénzmaradvány </t>
  </si>
  <si>
    <t>….. számú melléklet a ../2012.(..) Ör.-hez</t>
  </si>
  <si>
    <t>(25.számú melléklet 2/2012.(II.17.)rendelethez)</t>
  </si>
  <si>
    <t>jó</t>
  </si>
  <si>
    <t xml:space="preserve">4. számú melléklet </t>
  </si>
  <si>
    <t>7.számú melléklet</t>
  </si>
  <si>
    <t>Hitelkeret eFt</t>
  </si>
  <si>
    <t xml:space="preserve">     Lakosságszám szerint</t>
  </si>
  <si>
    <t xml:space="preserve">    Okmányirodák működése és gyámügyi igazgatási feladatok</t>
  </si>
  <si>
    <t xml:space="preserve">           Alap-hozzájárulás</t>
  </si>
  <si>
    <t xml:space="preserve">              Okmányiroda működési kiadásai</t>
  </si>
  <si>
    <t xml:space="preserve">              Gyámügyi igazgatási feladatok</t>
  </si>
  <si>
    <t xml:space="preserve">    Építésügyi igazgatási feladatok</t>
  </si>
  <si>
    <t xml:space="preserve">             Térségi normatív hozzájárulás</t>
  </si>
  <si>
    <t xml:space="preserve">             Kiegészítő hozzájárulás építésügyi igazgatási feladatokhoz</t>
  </si>
  <si>
    <t xml:space="preserve">     Alap-hozzájárulás</t>
  </si>
  <si>
    <t xml:space="preserve">       Ösztönző hozzájárulás</t>
  </si>
  <si>
    <t xml:space="preserve">        Nagyközségi, városi (megyei jogú városi) székhelyű körjegyzőség, </t>
  </si>
  <si>
    <t>2011/2012</t>
  </si>
  <si>
    <t xml:space="preserve">                  1-3. nevelési év</t>
  </si>
  <si>
    <t xml:space="preserve">                   3. évfolyam</t>
  </si>
  <si>
    <t xml:space="preserve">                   4. évfolyam</t>
  </si>
  <si>
    <t xml:space="preserve">                   7. évfolyam</t>
  </si>
  <si>
    <t xml:space="preserve">                   8. évfolyam</t>
  </si>
  <si>
    <t xml:space="preserve">                   8.évfolyam</t>
  </si>
  <si>
    <t xml:space="preserve">                  1-4. évfolyamos napközis foglalkoztatás</t>
  </si>
  <si>
    <t xml:space="preserve">                  5-8. évfolyamos napközis/tanulószobai foglalkoztatás</t>
  </si>
  <si>
    <t xml:space="preserve">                 1-4. évfolyamos napközis foglalkoztatás</t>
  </si>
  <si>
    <t xml:space="preserve">                 5-8. évfolyamos napközis/tanulószobai foglalkoztatás</t>
  </si>
  <si>
    <t xml:space="preserve">                    Általános iskola</t>
  </si>
  <si>
    <t xml:space="preserve">                    Általános Iskola</t>
  </si>
  <si>
    <t>Óvodáztatási támogatás</t>
  </si>
  <si>
    <t>Önkormányzati segély ( kölcs.törl.)</t>
  </si>
  <si>
    <t>I.6. 2014. évről áthuzódó bérkompenzáció</t>
  </si>
  <si>
    <t>III.5.b) üzemeltetési támogatás</t>
  </si>
  <si>
    <t>Kiegészítő támogatások</t>
  </si>
  <si>
    <t>V. Működési célú támogatás ( prémium évek progr.)</t>
  </si>
  <si>
    <t>VI. Vis maior támogatás</t>
  </si>
  <si>
    <t>VII. Központosított támogatás (2015.évi bérkompenzáció)</t>
  </si>
  <si>
    <t>Termékek és szolgáltatások adói</t>
  </si>
  <si>
    <t xml:space="preserve">  -Értékesítési és forgalmi adók (iparűzési adó)</t>
  </si>
  <si>
    <t xml:space="preserve">  -Gépjárműadó</t>
  </si>
  <si>
    <t>B351</t>
  </si>
  <si>
    <t>B35</t>
  </si>
  <si>
    <t xml:space="preserve">                          Óvoda</t>
  </si>
  <si>
    <t xml:space="preserve">                           Óvoda</t>
  </si>
  <si>
    <t>A megismerő funkció vagy a viselkedés fejlődésének tartós és súlyos,</t>
  </si>
  <si>
    <t>vagy súlyos rendellenessége miatt sajátos nev.igényű tanulók</t>
  </si>
  <si>
    <t xml:space="preserve">fő </t>
  </si>
  <si>
    <t xml:space="preserve">     A már működő társulások esetén</t>
  </si>
  <si>
    <t>I. Kiegészítő támogatás egyes közoktatási feladatokhoz</t>
  </si>
  <si>
    <t xml:space="preserve">Önkormányzat kiadásai </t>
  </si>
  <si>
    <t>Cím</t>
  </si>
  <si>
    <t>I.</t>
  </si>
  <si>
    <t>II.</t>
  </si>
  <si>
    <t>III.</t>
  </si>
  <si>
    <t>Önkormányzatok költségvetési támogatása</t>
  </si>
  <si>
    <t>Átvett pénzeszközök működésre</t>
  </si>
  <si>
    <t>Támogatás beruházási célú</t>
  </si>
  <si>
    <t>Támogatás felújítási célú</t>
  </si>
  <si>
    <t>Beruházási célú pénzeszköz átvétel</t>
  </si>
  <si>
    <t>Felújítási célú pénzeszköz átvétel</t>
  </si>
  <si>
    <t>Előző évi pénzmaradvány</t>
  </si>
  <si>
    <t>Előirányzat csoportok</t>
  </si>
  <si>
    <t>Finanszírozási kiadások</t>
  </si>
  <si>
    <t>Önkormányzati bevételek összesen</t>
  </si>
  <si>
    <t>Önkormányzati kiadások összesen</t>
  </si>
  <si>
    <t>Kiemelt előirányzatok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</si>
  <si>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</si>
  <si>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</si>
  <si>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</si>
  <si>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</si>
  <si>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</si>
  <si>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</si>
  <si>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</si>
  <si>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</si>
  <si>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</si>
  <si>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</si>
  <si>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</si>
  <si>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</si>
  <si>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</si>
  <si>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3.2.</t>
  </si>
  <si>
    <t>3.3.</t>
  </si>
  <si>
    <t>3.4.</t>
  </si>
  <si>
    <t>3.5.</t>
  </si>
  <si>
    <t>4.1.</t>
  </si>
  <si>
    <t>4.2.</t>
  </si>
  <si>
    <t>4.3.</t>
  </si>
  <si>
    <t>B E V É T E L E K</t>
  </si>
  <si>
    <t>Bevételi jogcím</t>
  </si>
  <si>
    <t>Kiadási jogcímek</t>
  </si>
  <si>
    <t>Személyi  juttatások</t>
  </si>
  <si>
    <t>Céltartalék</t>
  </si>
  <si>
    <t>Sor-
szám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</si>
  <si>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</si>
  <si>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</si>
  <si>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</si>
  <si>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</si>
  <si>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</si>
  <si>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</si>
  <si>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</si>
  <si>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</si>
  <si>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</si>
  <si>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</si>
  <si>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</si>
  <si>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</si>
  <si>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2.3.</t>
  </si>
  <si>
    <t>1.5</t>
  </si>
  <si>
    <t>1.9.</t>
  </si>
  <si>
    <t>1.10.</t>
  </si>
  <si>
    <t>Dologi  kiadások</t>
  </si>
  <si>
    <t>1.5.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</si>
  <si>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</si>
  <si>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</si>
  <si>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</si>
  <si>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</si>
  <si>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</si>
  <si>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</si>
  <si>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</si>
  <si>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</si>
  <si>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</si>
  <si>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</si>
  <si>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</si>
  <si>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Kistolmács Község Önkormányzata 2015. évi költségvetési  bevétele-kiadása</t>
  </si>
  <si>
    <t>Kistolmács Község Önkormányzata 2015. évi támogatások, átvett pénzeszközök, kiegészítések</t>
  </si>
  <si>
    <t>Kistolmács Község Önkormányzata által 2015.évben folyósított ellátásainak részletezése</t>
  </si>
  <si>
    <t>Kistolmács Község Önkormányzata által nújtott támogatások, pénzeszköz átadások 2015. évben</t>
  </si>
  <si>
    <t>Kistolmács Község Önkormányzata 2015. évi felhalmozási célú bevételeinek alakulása célonként</t>
  </si>
  <si>
    <t>Kistolmács Község Önkormányzata 2015. évi felhalmozási célú kiadásainak alakulása célonként</t>
  </si>
  <si>
    <t>Kistolmács Község Önkormányzata  Dologi kiadásai 2015. évben</t>
  </si>
  <si>
    <t xml:space="preserve">         Kistolmács Község Önkormányzat</t>
  </si>
  <si>
    <t xml:space="preserve">Kistolmács Község Önkormányzat által megvalósítandó EU-s projektek tervezett kiadásai   2015. évben                                                                           13. melléklet  </t>
  </si>
  <si>
    <t>Kistolmács Község Önkormányzata likviditási terve a 2015. évre</t>
  </si>
  <si>
    <t>Kistolmács Község Önkormányzata</t>
  </si>
  <si>
    <t>Egyéb működési célú kiadások</t>
  </si>
  <si>
    <t>Felújítások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</si>
  <si>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</si>
  <si>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</si>
  <si>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</si>
  <si>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</si>
  <si>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</si>
  <si>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</si>
  <si>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</si>
  <si>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</si>
  <si>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</si>
  <si>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</si>
  <si>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</si>
  <si>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</si>
  <si>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</si>
  <si>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</si>
  <si>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</si>
  <si>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</si>
  <si>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Közhatalmi bevételek (4.1.+4.2.+4.3.+4.4.)</t>
  </si>
  <si>
    <t>4.1.1.</t>
  </si>
  <si>
    <t>4.1.2.</t>
  </si>
  <si>
    <t>Egyéb közhatalmi bevételek</t>
  </si>
  <si>
    <t>Működési bevételek (5.1.+…+ 5.10.)</t>
  </si>
  <si>
    <t>5.9.</t>
  </si>
  <si>
    <t>5.10.</t>
  </si>
  <si>
    <t>Készletértékesítés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</si>
  <si>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</si>
  <si>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</si>
  <si>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</si>
  <si>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</si>
  <si>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</si>
  <si>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</si>
  <si>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</si>
  <si>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</si>
  <si>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6.3.</t>
  </si>
  <si>
    <t>Egyéb működési célú átvett pénzeszköz</t>
  </si>
  <si>
    <t>7.3.</t>
  </si>
  <si>
    <t>Felhalmozási célú átvett pénzeszközök (8.1.+8.2.+8.3.)</t>
  </si>
  <si>
    <t>Egyéb felhalmozási célú átvett pénzeszköz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</si>
  <si>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</si>
  <si>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</si>
  <si>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</si>
  <si>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</si>
  <si>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</si>
  <si>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</si>
  <si>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</si>
  <si>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</si>
  <si>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</si>
  <si>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</si>
  <si>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</si>
  <si>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</si>
  <si>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 xml:space="preserve">    14.</t>
  </si>
  <si>
    <t>10.1.</t>
  </si>
  <si>
    <t>12.1.</t>
  </si>
  <si>
    <t>12.2.</t>
  </si>
  <si>
    <t>10.2.</t>
  </si>
  <si>
    <t>10.3.</t>
  </si>
  <si>
    <t xml:space="preserve"> - az 1.5-ből: - Elvonások és befizetések</t>
  </si>
  <si>
    <t xml:space="preserve">   - Egyéb működési célú támogatások ÁH-n belülre</t>
  </si>
  <si>
    <t>Felhalmozási kiadás összesen</t>
  </si>
  <si>
    <t>Módosított előirányzat</t>
  </si>
  <si>
    <t>Egyéb pénzbeni és természetbeni gyermekvédelmi támogatás</t>
  </si>
  <si>
    <t>Pénzbeni kárpótlások, kártérítések</t>
  </si>
  <si>
    <t>Ápolási díj</t>
  </si>
  <si>
    <t>Fogyatékossági támogatás</t>
  </si>
  <si>
    <t>mozgáskorlátozottak támogatása</t>
  </si>
  <si>
    <t>megváltozott munkaképességüek támogatása</t>
  </si>
  <si>
    <t>Foglalkoztatással, munkanélküliséggel kapcsolatos ellátások</t>
  </si>
  <si>
    <t>hozzájárulás a lakossági energiaköltségekhez</t>
  </si>
  <si>
    <t>egyéb, az önkormányzat rendeletében megállapított juttatás: Lakbértámogatás</t>
  </si>
  <si>
    <t>lakásfenntartási támogatás</t>
  </si>
  <si>
    <t>természetben nyújtott lakásfenntartási támogatás</t>
  </si>
  <si>
    <t>állami gondozottak pénzbeni juttatásai</t>
  </si>
  <si>
    <t>oktatásban résztvevők juttatásai</t>
  </si>
  <si>
    <t>köztemetés</t>
  </si>
  <si>
    <t>rászorultságtól függőnormatív kedvezmények, támogatások</t>
  </si>
  <si>
    <t>Települési támogatás 2015. március 1-től</t>
  </si>
  <si>
    <t>Önkormányzat által folyósított ellátások összesen:</t>
  </si>
  <si>
    <t>Családi támogatás  (02+….+04)</t>
  </si>
  <si>
    <t>Betegséggel kapcsolatos támogatás (07+…+10)</t>
  </si>
  <si>
    <t>Lakhatással kapcsolatos ellátások (14+…+17)</t>
  </si>
  <si>
    <t>Intézményi ellátások pénzbeni juttatásai (19+…+20)</t>
  </si>
  <si>
    <t>Egyéb nem intézményi ellátások (22+…+26)</t>
  </si>
  <si>
    <r>
      <t xml:space="preserve">Egyéb, az önkormányzat rendeletében megállapított juttatás: </t>
    </r>
    <r>
      <rPr>
        <b/>
        <sz val="9"/>
        <rFont val="Book Antiqua"/>
        <family val="1"/>
      </rPr>
      <t xml:space="preserve">BURSA, ÁPOLÁSI díj  </t>
    </r>
    <r>
      <rPr>
        <sz val="9"/>
        <rFont val="Book Antiqua"/>
        <family val="1"/>
      </rPr>
      <t>(850, 2100)</t>
    </r>
  </si>
  <si>
    <t>K42</t>
  </si>
  <si>
    <t>K4210</t>
  </si>
  <si>
    <t>K4211</t>
  </si>
  <si>
    <t>K43</t>
  </si>
  <si>
    <t>K44</t>
  </si>
  <si>
    <t>K441</t>
  </si>
  <si>
    <t>K442</t>
  </si>
  <si>
    <t>K443</t>
  </si>
  <si>
    <t>K444</t>
  </si>
  <si>
    <t>K4209</t>
  </si>
  <si>
    <t>K45</t>
  </si>
  <si>
    <t>K458</t>
  </si>
  <si>
    <t>K46</t>
  </si>
  <si>
    <t>K461</t>
  </si>
  <si>
    <t>K462</t>
  </si>
  <si>
    <t>K463</t>
  </si>
  <si>
    <t>K465</t>
  </si>
  <si>
    <t>K477</t>
  </si>
  <si>
    <t>K478</t>
  </si>
  <si>
    <t>K479</t>
  </si>
  <si>
    <t>K48</t>
  </si>
  <si>
    <t>K4815</t>
  </si>
  <si>
    <t>K4816</t>
  </si>
  <si>
    <t>temetési segély</t>
  </si>
  <si>
    <t>K4817</t>
  </si>
  <si>
    <t>K4818</t>
  </si>
  <si>
    <t>K4822</t>
  </si>
  <si>
    <t>átmeneti segély (Szoctv.45 §)</t>
  </si>
  <si>
    <t>Vízbázis védelmi projekt</t>
  </si>
  <si>
    <t>Vízbázis védelmi projekt támogatása</t>
  </si>
  <si>
    <t xml:space="preserve">Vízbázis védelmi projekt </t>
  </si>
  <si>
    <t>átmeneti segély (Szoctv.47 §)</t>
  </si>
  <si>
    <t>K4820</t>
  </si>
  <si>
    <t>K4823</t>
  </si>
  <si>
    <t xml:space="preserve">Ellátottak oénzbeni juttatásai  </t>
  </si>
  <si>
    <t>Átmeneti kölcsön visszatérítés háztartásoktól</t>
  </si>
  <si>
    <t>Könyvtárpártoló alapítvány átadott pénz visszatérítése</t>
  </si>
  <si>
    <t>Kórház előleg visszatérítése</t>
  </si>
  <si>
    <t>Támogatásértékű működési bevétel ÁH-n kívül háztartásoktól</t>
  </si>
  <si>
    <t>Közcélú foglalkoztatásra eszközbeszerzés</t>
  </si>
  <si>
    <t>Közcélú foglalkoztatás eszközbeszerzésre támogatás elkül.alaptól</t>
  </si>
  <si>
    <t xml:space="preserve">   - Kamattámogatások</t>
  </si>
  <si>
    <t xml:space="preserve">   - Egyéb működési célú támogatások államháztartáson kívülre</t>
  </si>
  <si>
    <t xml:space="preserve">   - Lakástámogatás</t>
  </si>
  <si>
    <t xml:space="preserve">   - Egyéb felhalmozási célú támogatások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</si>
  <si>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</si>
  <si>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</si>
  <si>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</si>
  <si>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</si>
  <si>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</si>
  <si>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</si>
  <si>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</si>
  <si>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</si>
  <si>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</si>
  <si>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</si>
  <si>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 xml:space="preserve">Működési célú visszatérítendő támogatások, kölcsönök visszatérülése </t>
  </si>
  <si>
    <t>Felhalmozási célú visszatérítendő támogatások, kölcsönök visszatérülése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</si>
  <si>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</si>
  <si>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</si>
  <si>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Rovatkód</t>
  </si>
  <si>
    <t>4.4.</t>
  </si>
  <si>
    <t>4.5.</t>
  </si>
  <si>
    <t>4.6.</t>
  </si>
  <si>
    <t>4.7.</t>
  </si>
  <si>
    <t>Működési célú kölcsön visszatérülés</t>
  </si>
  <si>
    <t>Felhalmozási célú kölcsön visszatérülés</t>
  </si>
  <si>
    <t>14.4</t>
  </si>
  <si>
    <t>14.5.</t>
  </si>
  <si>
    <t>14.6.</t>
  </si>
  <si>
    <t>14.7.</t>
  </si>
  <si>
    <t>14.8.</t>
  </si>
  <si>
    <t>14.9.</t>
  </si>
  <si>
    <t>15.1.</t>
  </si>
  <si>
    <t>15.2.</t>
  </si>
  <si>
    <t>15.3.</t>
  </si>
  <si>
    <t>15.4.</t>
  </si>
  <si>
    <t>15.5.</t>
  </si>
  <si>
    <t>15.6.</t>
  </si>
  <si>
    <t>15.7.</t>
  </si>
  <si>
    <t>16.1.</t>
  </si>
  <si>
    <t>16.2.</t>
  </si>
  <si>
    <t>16.3.</t>
  </si>
  <si>
    <t>Finanszírozási bevételek</t>
  </si>
  <si>
    <t>17.1</t>
  </si>
  <si>
    <t>17.2.</t>
  </si>
  <si>
    <t>Költségvetési címrend</t>
  </si>
  <si>
    <t>Letenye Városközpont rehabilitáció</t>
  </si>
  <si>
    <t>TIOP 1.2.3. Könyvtári</t>
  </si>
  <si>
    <t>Óvoda fűtésrekonstrukció</t>
  </si>
  <si>
    <t>Letenye városrehabilitáció IVS</t>
  </si>
  <si>
    <t>Hatékony közfoglalkoztatás eszközbeszerzés</t>
  </si>
  <si>
    <t>Letenye Városrendezési terv</t>
  </si>
  <si>
    <t>Önkormányzat összesen:</t>
  </si>
  <si>
    <t>Önkormányzat összesen költségvetési szervek nélkül</t>
  </si>
  <si>
    <t>Felhalm. célra</t>
  </si>
  <si>
    <t>Közhatalmi bevétel</t>
  </si>
  <si>
    <t>Alcím                   szám</t>
  </si>
  <si>
    <t>Cím                    szám</t>
  </si>
  <si>
    <t>Cím szám</t>
  </si>
  <si>
    <t>Alcím szám</t>
  </si>
  <si>
    <t>Működési célra</t>
  </si>
  <si>
    <t>Mindösszesen:</t>
  </si>
  <si>
    <t>Kamat és egyéb ktg.</t>
  </si>
  <si>
    <t>Tőketörlesztés</t>
  </si>
  <si>
    <t>Tőketörlesz- tés</t>
  </si>
  <si>
    <t>Támogatáai működési bevételek</t>
  </si>
  <si>
    <t>Működési célú pénzeszköz átvétel Áht.-n kívülről</t>
  </si>
  <si>
    <t>Előző évi központi költségvetési befizetések,kiegészítések</t>
  </si>
  <si>
    <t>Előző évi pénzmaradvány igénybevétele</t>
  </si>
  <si>
    <t>KÖLTSÉGVETÉSI MŰKÖDÉSI BEVÉTELEK</t>
  </si>
  <si>
    <t>I. Működési bevételek</t>
  </si>
  <si>
    <t>II. Működési kiadások</t>
  </si>
  <si>
    <t>KÖLTSÉGVETÉSI MŰKÖDÉSI KIADÁSOK</t>
  </si>
  <si>
    <t>Likviditási célú hitel felvétel</t>
  </si>
  <si>
    <t>Belföldi értékpapírok bevételei</t>
  </si>
  <si>
    <t>MŰKÖDÉSI BEVÉTELEK ÖSSZESEN :</t>
  </si>
  <si>
    <t>Likviditási célú hitel törlesztése</t>
  </si>
  <si>
    <t>MŰKÖDÉSI KIADÁSOK ÖSSZESEN:</t>
  </si>
  <si>
    <t>Kötelező feladatok</t>
  </si>
  <si>
    <t>Önként vállalt feladatok</t>
  </si>
  <si>
    <t>III.Felhalmozási bevételek</t>
  </si>
  <si>
    <t xml:space="preserve">IV. Felhalmozási kiadások </t>
  </si>
  <si>
    <t>Önkormányzatok sajátos felhalmozási és tőkebevételei</t>
  </si>
  <si>
    <t>Előző évi felhalmozási célú pénzmaradvány igánybevétele</t>
  </si>
  <si>
    <t>KÖLTSÉGVETÉSI FELHALMOZÁSI BEVÉTELEK</t>
  </si>
  <si>
    <t>Rövid lejáratú hitel felvétel</t>
  </si>
  <si>
    <t>Hosszú lejáratú hitel felvétel</t>
  </si>
  <si>
    <t>FELHALMOZÁSI BEVÉTELEK ÖSSZESEN:</t>
  </si>
  <si>
    <t>Beruházási kiadások</t>
  </si>
  <si>
    <t>KÖLTSÉGVETÉSI FELHALMOZÁSI KIADÁSOK</t>
  </si>
  <si>
    <t>FINANSZÍROZÁSI MŰVELETEK BEVÉTELEI (KÜLSŐ)</t>
  </si>
  <si>
    <t>FINANSZÍROZÁSI MŰVELETEK KIADÁSAI (KÜLSŐ)</t>
  </si>
  <si>
    <t>FELHALMOZÁSI KIADÁSOK ÖSSZESEN:</t>
  </si>
  <si>
    <t>Költségvetési bevételek összesen</t>
  </si>
  <si>
    <t>BEVÉTELEK ÖSSZESEN:</t>
  </si>
  <si>
    <t>Költségvetési kiadások összesen:</t>
  </si>
  <si>
    <t>KIADÁSOK ÖSSZESEN:</t>
  </si>
  <si>
    <t>Összes Költségvetési bevétel - kiadás :</t>
  </si>
  <si>
    <t>ÖSSZES BEVÉTEL - KIADÁS :</t>
  </si>
  <si>
    <t>Felhalmozási  célra</t>
  </si>
  <si>
    <t xml:space="preserve">Diáksport, iskolai sport </t>
  </si>
  <si>
    <t>Önk.-i vagyonnal való gazdálk.</t>
  </si>
  <si>
    <t>Zöldterületkezelés</t>
  </si>
  <si>
    <t>Óvodai,iskolai étkeztetés</t>
  </si>
  <si>
    <t>Igazatási tevékenység</t>
  </si>
  <si>
    <t>Munkaadókat terhelő járulék és szociális hozzájárulási adó</t>
  </si>
  <si>
    <t>FINANSZÍROZÁSI MŰVELETEK BEVÉTELE (KÜLSŐ)</t>
  </si>
  <si>
    <t>Közmuka pályázatok bértámogatása Munkaügyi Központtól</t>
  </si>
  <si>
    <t>Működési célú pénzeszköz átvétel Áht.-n kívülről összesen</t>
  </si>
  <si>
    <t>Fizikai dolgozó ( E)</t>
  </si>
  <si>
    <t>Támogatás</t>
  </si>
  <si>
    <t>Saját ingatlan eladása</t>
  </si>
  <si>
    <t>Önkormányzati vagyonnal való gazdálkodás</t>
  </si>
  <si>
    <t>Víztermelés, vízlezekés</t>
  </si>
  <si>
    <t>Óvodai, iskolai étkeztetés</t>
  </si>
  <si>
    <t>Kölcsön visszafizetés</t>
  </si>
  <si>
    <t>Későbbi évek tőketörlesztése</t>
  </si>
  <si>
    <t>önkormányzat hitel állománya</t>
  </si>
  <si>
    <t>Lejárat éve</t>
  </si>
  <si>
    <t>Hitelező</t>
  </si>
  <si>
    <t>Hosszú lejáratú műk. célú hiteltörlesztés</t>
  </si>
  <si>
    <t xml:space="preserve">Rövid lejáratú (támogatás megelőlegező) hitelek felvétele </t>
  </si>
  <si>
    <t>Gyes miatt betöltetlen álláshely</t>
  </si>
  <si>
    <t>Letenye Város Önkormányzat 2012. évi mérlege</t>
  </si>
  <si>
    <t>2.) Önkormányzat kiadásai</t>
  </si>
  <si>
    <t>2012. évi  eredeti előirányzat</t>
  </si>
  <si>
    <t>I. Működési célú bevételek</t>
  </si>
  <si>
    <t>I. Működési célú kiadások</t>
  </si>
  <si>
    <t>1.) Saját bevételek</t>
  </si>
  <si>
    <t>1.) Költségvetési szervek kiadásai</t>
  </si>
  <si>
    <t>3.) Támogatásértékű kiadás és végleges pe.átadás műk.célra (költségvetési szervek nélkül)</t>
  </si>
  <si>
    <t>4.) Céltartalékból működésre</t>
  </si>
  <si>
    <t>5.) Általános tartalék</t>
  </si>
  <si>
    <t>BEVÉTELEK</t>
  </si>
  <si>
    <t>ÁFA bevétel</t>
  </si>
  <si>
    <t>Befektetett pénzügyi eszközök kamata</t>
  </si>
  <si>
    <t>VI.</t>
  </si>
  <si>
    <t>Teljesített</t>
  </si>
  <si>
    <t>előrányzat</t>
  </si>
  <si>
    <t>Támogatás, pénzeszköz átvétel</t>
  </si>
  <si>
    <t>Kölcsönök, támogatésok visszatérülése</t>
  </si>
  <si>
    <t>IV.</t>
  </si>
  <si>
    <t>V.</t>
  </si>
  <si>
    <t>Előző évi felhalmozási célú pénzmaradvány</t>
  </si>
  <si>
    <t>VII.</t>
  </si>
  <si>
    <t>Hitelfelvétel:</t>
  </si>
  <si>
    <t>BEVÉTEL ÖSSZESEN ( I.+II.+III.+IV.+V.+VI.+VII.):</t>
  </si>
  <si>
    <t>KIADÁSOK</t>
  </si>
  <si>
    <t>összesen:</t>
  </si>
  <si>
    <t>Önkormányzati beruházás</t>
  </si>
  <si>
    <t xml:space="preserve">IV. </t>
  </si>
  <si>
    <t>ÁFA befizetés</t>
  </si>
  <si>
    <t>Hitel törlesztés</t>
  </si>
  <si>
    <t>KIADÁS ÖSSZESEN (I.+II.+III.+IV.+V.)</t>
  </si>
  <si>
    <t>Eredeti előirányzat</t>
  </si>
  <si>
    <t>Rovat</t>
  </si>
  <si>
    <t>Rovat szám</t>
  </si>
  <si>
    <t>Szakmai anyag</t>
  </si>
  <si>
    <t>Üzemeltetési anyag</t>
  </si>
  <si>
    <t>Árubeszerzés</t>
  </si>
  <si>
    <t>Informatikai szolgáltatás</t>
  </si>
  <si>
    <t>Egyéb kommunikációs szolgáltatás</t>
  </si>
  <si>
    <t>Közüzemi díjak</t>
  </si>
  <si>
    <t>Vásárolt élelmezés</t>
  </si>
  <si>
    <t>Bérleti és lizingdíj</t>
  </si>
  <si>
    <t>Karbantartási, kisjavítási szolgáltatások</t>
  </si>
  <si>
    <t>Közvetített szolgáltatás</t>
  </si>
  <si>
    <t>Szakmai szolgáltatás</t>
  </si>
  <si>
    <t>Egyéb szolgáltatás</t>
  </si>
  <si>
    <t>Szolgáltatási kiadások:</t>
  </si>
  <si>
    <t>Kommunikációs szolgáltatás:</t>
  </si>
  <si>
    <t>Készletbeszerzés:</t>
  </si>
  <si>
    <t>Kiküldetések</t>
  </si>
  <si>
    <t>Reklám- propagandakiadások</t>
  </si>
  <si>
    <t>Kiküldetés, reklám összesen:</t>
  </si>
  <si>
    <t>Felszámított áfa</t>
  </si>
  <si>
    <t>Fizetendő áfa</t>
  </si>
  <si>
    <t>Kamatkiadás</t>
  </si>
  <si>
    <t>Egyéb pénzügyi művelet</t>
  </si>
  <si>
    <t>Egyéb dologi kiadás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</si>
  <si>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</si>
  <si>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</si>
  <si>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</si>
  <si>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</si>
  <si>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</si>
  <si>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</si>
  <si>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</si>
  <si>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</si>
  <si>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</si>
  <si>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</si>
  <si>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</si>
  <si>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</si>
  <si>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</si>
  <si>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</si>
  <si>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</si>
  <si>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</si>
  <si>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</si>
  <si>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</si>
  <si>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</si>
  <si>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</si>
  <si>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</si>
  <si>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</si>
  <si>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</si>
  <si>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Kulönféle befizetések</t>
  </si>
  <si>
    <t>K35</t>
  </si>
  <si>
    <t>ebből:</t>
  </si>
  <si>
    <t>Virágosítás</t>
  </si>
  <si>
    <t>Utak karbantartása</t>
  </si>
  <si>
    <t xml:space="preserve">   Költségvetési műk. kiadásai összesen:</t>
  </si>
  <si>
    <t xml:space="preserve"> Finanszírozási műveletek</t>
  </si>
  <si>
    <t>7.) Pénzforgalom nélküli kiadás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</si>
  <si>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</si>
  <si>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</si>
  <si>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</si>
  <si>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</si>
  <si>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 xml:space="preserve">          ebből:    - felújítás</t>
  </si>
  <si>
    <t>II. Felhalmozási célú bevételek</t>
  </si>
  <si>
    <t xml:space="preserve">                        - fejlesztés</t>
  </si>
  <si>
    <t xml:space="preserve">                        - költségvetési szervek</t>
  </si>
  <si>
    <t>2.) Felhalmozási célú pénzeszköz átvétel államháztartáson kívülről</t>
  </si>
  <si>
    <t>2.) Beruházás</t>
  </si>
  <si>
    <t>3.) Támogatásértékű felhalmozási bevételek</t>
  </si>
  <si>
    <t>K505</t>
  </si>
  <si>
    <t>K502</t>
  </si>
  <si>
    <t>K506</t>
  </si>
  <si>
    <t xml:space="preserve">   -visszatérítendő támogatások, kölcsönök nyújtása</t>
  </si>
  <si>
    <t xml:space="preserve">   -visszatérítendő támogatások, kölcsönök törlesztése</t>
  </si>
  <si>
    <t>K504</t>
  </si>
  <si>
    <t>K6</t>
  </si>
  <si>
    <t>K7</t>
  </si>
  <si>
    <t>Immateriális javak beszerzése</t>
  </si>
  <si>
    <t>Ingatlanok beszerzése</t>
  </si>
  <si>
    <t>Egyéb tárgyi eszközök beszerzése</t>
  </si>
  <si>
    <t>Beruházási célú előzetesen felszámított áfa</t>
  </si>
  <si>
    <t>K61</t>
  </si>
  <si>
    <t>K62</t>
  </si>
  <si>
    <t>K64</t>
  </si>
  <si>
    <t>K67</t>
  </si>
  <si>
    <t>Ingatlanok felújítása</t>
  </si>
  <si>
    <t>Egyéb tárgyi eszközök felújítása</t>
  </si>
  <si>
    <t>Felújítási célú előzetesen felszámított áfa</t>
  </si>
  <si>
    <t>K71</t>
  </si>
  <si>
    <t>K73</t>
  </si>
  <si>
    <t>K74</t>
  </si>
  <si>
    <t>1.7.</t>
  </si>
  <si>
    <t>1.8.</t>
  </si>
  <si>
    <t>1.11.</t>
  </si>
  <si>
    <t>K8</t>
  </si>
  <si>
    <t xml:space="preserve">   - Visszatérítendő támogatások, kölcsönök törlesztése ÁH-b</t>
  </si>
  <si>
    <t>K88</t>
  </si>
  <si>
    <t xml:space="preserve">   - Egyéb felhalmozási célú támogatások ÁH-n kívülre</t>
  </si>
  <si>
    <t>2.5-ből    - Visszatérítendő támogatások, kölcsönök nyújtása ÁH-b</t>
  </si>
  <si>
    <t>K82</t>
  </si>
  <si>
    <t>K83</t>
  </si>
  <si>
    <t>K84</t>
  </si>
  <si>
    <t>K86</t>
  </si>
  <si>
    <t>K87</t>
  </si>
  <si>
    <t xml:space="preserve">   - Visszatérítendő támogatások, kölcsönök nyújtása ÁH-n k</t>
  </si>
  <si>
    <t>1. melléklet</t>
  </si>
  <si>
    <t>2.14.</t>
  </si>
  <si>
    <t>2.15.</t>
  </si>
  <si>
    <t>2.16.</t>
  </si>
  <si>
    <t>K512</t>
  </si>
  <si>
    <t>K5121</t>
  </si>
  <si>
    <t>K5122</t>
  </si>
  <si>
    <t>K</t>
  </si>
  <si>
    <t>K1-K8</t>
  </si>
  <si>
    <t>K911</t>
  </si>
  <si>
    <t>K9111</t>
  </si>
  <si>
    <t>K9112</t>
  </si>
  <si>
    <t>K9113</t>
  </si>
  <si>
    <t>K912</t>
  </si>
  <si>
    <t>K9</t>
  </si>
  <si>
    <t>B</t>
  </si>
  <si>
    <t>Finanszírozási bevételek, kiadások egyenlege (finanszírozási bevételek 13. sor - finanszírozási kiadások 7. sor) (+/-)</t>
  </si>
  <si>
    <t>Műk.célú visszatérítendő támog.kölcsön nyújtása Áh-belül</t>
  </si>
  <si>
    <t>Műk.célú visszatérítendő támog.kölcsön nyújtása Áh-kívül</t>
  </si>
  <si>
    <t>Egyéb műk.célú támogatás, kölcsön Áh-belül</t>
  </si>
  <si>
    <t>Egyéb műk.célú támogatás, kölcsön Áh-kívül</t>
  </si>
  <si>
    <t>Felh.célú visszatérítendő támog.kölcsön nyújtása Áh-belül</t>
  </si>
  <si>
    <t>Felh.célú visszatérítendő támog.kölcsön nyújtása Áh-kívül</t>
  </si>
  <si>
    <t>Egyéb felh.célú támogatás, kölcsön Áh-belül</t>
  </si>
  <si>
    <t>Egyéb felh.célú támogatás, kölcsön Áh-kívül</t>
  </si>
  <si>
    <t>Működési Tartalékok</t>
  </si>
  <si>
    <t>Felhalmozási Tartalékok</t>
  </si>
  <si>
    <t>Felhalmozási bevételek</t>
  </si>
  <si>
    <t>Működ. célra</t>
  </si>
  <si>
    <t xml:space="preserve">Átvett pénzeszköz </t>
  </si>
  <si>
    <t>Hitel, kölcsöntörlesztés</t>
  </si>
  <si>
    <t>Ellátottak pénzbeni juttatásai</t>
  </si>
  <si>
    <t>Ezer forint</t>
  </si>
  <si>
    <r>
      <t>Ezer forin</t>
    </r>
    <r>
      <rPr>
        <sz val="10"/>
        <rFont val="Times New Roman"/>
        <family val="1"/>
      </rPr>
      <t>t</t>
    </r>
  </si>
  <si>
    <t>Vis maior kiadások            (előzetes felmérés alapján)</t>
  </si>
  <si>
    <t xml:space="preserve">                                   kapcsolódó, járulékos költségek</t>
  </si>
  <si>
    <t>Felhalmozási célú átvett pénzeszközök</t>
  </si>
  <si>
    <t>Működési bevételek</t>
  </si>
  <si>
    <t>Működési célú támogatás</t>
  </si>
  <si>
    <t>Működési célú támogatások, kölcs. vissza</t>
  </si>
  <si>
    <t>I.1 jogcímhez kapcsolódó kiegészítés</t>
  </si>
  <si>
    <t xml:space="preserve">     3.e. falugondnoki szolgáltatás összege</t>
  </si>
  <si>
    <t>III.6. Szociális ágazati pótlék</t>
  </si>
  <si>
    <t>14. melléklet</t>
  </si>
  <si>
    <t>12.melléklet</t>
  </si>
  <si>
    <t>15. melléklet</t>
  </si>
  <si>
    <t>11. melléklet</t>
  </si>
  <si>
    <t>kötelező önkorm.feladathoz kapcs.beruházásra  (2950000 Ft)</t>
  </si>
  <si>
    <t>közbiztonság növelését szolg.önkorm.fejlesztésre (3243953 Ft)</t>
  </si>
  <si>
    <t>8. melléklet</t>
  </si>
  <si>
    <t>7. melléklet</t>
  </si>
  <si>
    <t>Felhalmozási támogatások, kölcsön vissza</t>
  </si>
  <si>
    <t>Felhalmozási, tőke jellegű bevételek</t>
  </si>
  <si>
    <t>Egyéb felhalmozási célú kiadások</t>
  </si>
  <si>
    <t>Önkormányzatok működési támogatása</t>
  </si>
  <si>
    <t>Működési célú támogatások ÁH-t belül</t>
  </si>
  <si>
    <t>Felhalmozási célú támogatások ÁH-t belül</t>
  </si>
  <si>
    <t>Költségvetési bevételek összesen.</t>
  </si>
  <si>
    <t>Hitel, kölcsön felvétel</t>
  </si>
  <si>
    <t>Maradvány igényybevétele</t>
  </si>
  <si>
    <t>Munkaadói kiadások</t>
  </si>
  <si>
    <t>Ellátottak pénzbeni juttatása</t>
  </si>
  <si>
    <t>Egyéb működési célú kiadás</t>
  </si>
  <si>
    <t>Értékpapírok kiadásai</t>
  </si>
  <si>
    <t>Költségvetési bkiadások összesen</t>
  </si>
  <si>
    <t xml:space="preserve">         ebből: költségvetési szervek</t>
  </si>
  <si>
    <t>4.) Állami hozzájárulás, támogatás</t>
  </si>
  <si>
    <t>3.) Felújítás</t>
  </si>
  <si>
    <t>5.) Kölcsönök visszatérülése,igénybevétele</t>
  </si>
  <si>
    <t xml:space="preserve">     Költségvetési felhalm. bevételei összesen:</t>
  </si>
  <si>
    <t>4.) Céltartalék</t>
  </si>
  <si>
    <t>5.) Kölcsönnyújtás</t>
  </si>
  <si>
    <t>6.) Hitel felvétel</t>
  </si>
  <si>
    <t>6.)Fejlesztési hitel kamata</t>
  </si>
  <si>
    <t>7.) Előző évek pénzmaradványa</t>
  </si>
  <si>
    <t xml:space="preserve">      Költségvetési felh.célú kiadásai összesen:</t>
  </si>
  <si>
    <t xml:space="preserve">7.) Hitel- és kölcsön törlesztések </t>
  </si>
  <si>
    <t>FELHALMOZÁSI CÉLÚ BEVÉTELEK  ÖSSZESEN:</t>
  </si>
  <si>
    <t>FELHALMOZÁSI CÉLÚ KIADÁSOK ÖSSZESEN:</t>
  </si>
  <si>
    <t>ÖNKORMÁNYZAT ÖSSZESEN:</t>
  </si>
  <si>
    <t>Letenye Város Önkormányzata 2012.évi költségvetési kiadások összesítése</t>
  </si>
  <si>
    <t xml:space="preserve">6.) Finanszírozási műveletek </t>
  </si>
  <si>
    <t>Köztisztviselő</t>
  </si>
  <si>
    <t>Létszámkeret összesen:</t>
  </si>
  <si>
    <t>2012.évre</t>
  </si>
  <si>
    <t>2013. évre</t>
  </si>
  <si>
    <t>2014.  évre</t>
  </si>
  <si>
    <t xml:space="preserve">   2012.év </t>
  </si>
  <si>
    <t>A helyi önkormányzatok normatív hozzájárulásai (3.sz.melléklet)</t>
  </si>
  <si>
    <t>2012/2013</t>
  </si>
  <si>
    <t>2012.éves</t>
  </si>
  <si>
    <t xml:space="preserve"> A 2012.évben időarányosan 8 hónapra</t>
  </si>
  <si>
    <t xml:space="preserve"> A 2012.évben időarányosan 4 hónapra</t>
  </si>
  <si>
    <t xml:space="preserve">       A 2012.évben időarányosan 8 hónapra</t>
  </si>
  <si>
    <t xml:space="preserve">                   1. évfolyam</t>
  </si>
  <si>
    <t xml:space="preserve">                   2.évfolyam</t>
  </si>
  <si>
    <t xml:space="preserve">                   5.évfolyam</t>
  </si>
  <si>
    <t xml:space="preserve">                   6. évfolyam</t>
  </si>
  <si>
    <t xml:space="preserve">       A 2012.évben időarányosan 4 hónapra</t>
  </si>
  <si>
    <t xml:space="preserve">                   2. évfolyam</t>
  </si>
  <si>
    <t xml:space="preserve">                   5. évfolyam</t>
  </si>
  <si>
    <t>Beszédfogyatékos, enyhe értelmi fogyatékos</t>
  </si>
  <si>
    <t xml:space="preserve"> sajátos nevelési igényű gyermekek</t>
  </si>
  <si>
    <t xml:space="preserve">        A 2012.évben időarányosan 8 hónapra</t>
  </si>
  <si>
    <t xml:space="preserve">        A 2012.évben időarányosan 4 hónapra</t>
  </si>
  <si>
    <t xml:space="preserve">        2012. évben időarányosan 8 hónapra</t>
  </si>
  <si>
    <t xml:space="preserve">        2012. évben időarányosan 4 hónapra</t>
  </si>
  <si>
    <t xml:space="preserve">      A 2012.évben időarányosan 8 hónapra</t>
  </si>
  <si>
    <t xml:space="preserve">                        Általános Iskola 5-8. évfolyam</t>
  </si>
  <si>
    <t xml:space="preserve">      A 2012.évben időarányosan 4 hónapra</t>
  </si>
  <si>
    <t>A települési önkormányzatok közoktatási célú normatív, kötött felhasználású</t>
  </si>
  <si>
    <t xml:space="preserve">       I.2. Pedagógus továbbképzés támogatása</t>
  </si>
  <si>
    <t xml:space="preserve">       I.3. Támogatás egyes pedagóguspótlékok kiegészítéséhez</t>
  </si>
  <si>
    <t xml:space="preserve">              Osztályfőnöki pótlék kiegészítése</t>
  </si>
  <si>
    <t xml:space="preserve">       I.4. Szociális juttatások, egyéb támogatások</t>
  </si>
  <si>
    <t xml:space="preserve">              Kedvezményes óvodai, iskolai, kollégiumi étkeztetés</t>
  </si>
  <si>
    <t xml:space="preserve">                  2012.évben időarányosan 12 hónapra</t>
  </si>
  <si>
    <t xml:space="preserve">                                 rendszeres gyermekvéd.kedv.részesülők</t>
  </si>
  <si>
    <t xml:space="preserve">                                 három- vagy többgyermekes családban élő gyermek</t>
  </si>
  <si>
    <t xml:space="preserve">                                 tartósan beteg vagy fogyatékos gyermek</t>
  </si>
  <si>
    <t xml:space="preserve">               Tanulók ingyenes tankönyvellátásának támogatása</t>
  </si>
  <si>
    <t xml:space="preserve">        I.5. Szakmai, tanügyigazgatási informatikai feladatok támogatása</t>
  </si>
  <si>
    <t xml:space="preserve">    Települési önkormányzatok jövedelemdifferenciálódásának mérséklése </t>
  </si>
  <si>
    <t>Letenye Város Önkormányzat normatív állami hozzájárulások  összege</t>
  </si>
  <si>
    <t>27.számú melléklet</t>
  </si>
  <si>
    <t>2012. év</t>
  </si>
  <si>
    <t>Államháztartáson kívülről származó befektetett pénzügyi eszközök kamata, árfolyamnyereség működési</t>
  </si>
  <si>
    <t xml:space="preserve">              Gyógypedagógiai pótlék kiegészítése</t>
  </si>
  <si>
    <t>Projekt címe, projekt száma</t>
  </si>
  <si>
    <t>Projekt előkészítés költségei</t>
  </si>
  <si>
    <t>Projekt menedzsment költségei</t>
  </si>
  <si>
    <t>Projekt szakmai megvalósításával összefüggő költségek</t>
  </si>
  <si>
    <t>Célcsoport számára biztosított egyéb támogatások költségei</t>
  </si>
  <si>
    <t>2015. évi adósságszolg.</t>
  </si>
  <si>
    <t>Készletértékesítés</t>
  </si>
  <si>
    <t>Szolgáltatások</t>
  </si>
  <si>
    <t>Közvetített szolgáltatások</t>
  </si>
  <si>
    <t>Tulajdonosi bevétel</t>
  </si>
  <si>
    <t>Áfa</t>
  </si>
  <si>
    <t>Kamat bevétel</t>
  </si>
  <si>
    <t>Egyéb pénzügyi űveletek</t>
  </si>
  <si>
    <t>Egyéb tárgyi eszközök értékesítése</t>
  </si>
  <si>
    <t>8.4.</t>
  </si>
  <si>
    <t>8.5.</t>
  </si>
  <si>
    <t>8.6.</t>
  </si>
  <si>
    <t>9.1.</t>
  </si>
  <si>
    <t>9.2.</t>
  </si>
  <si>
    <t>11.1.</t>
  </si>
  <si>
    <t>11.2.</t>
  </si>
  <si>
    <t>11.3.</t>
  </si>
  <si>
    <t>11.4.</t>
  </si>
  <si>
    <t>10.451.834</t>
  </si>
  <si>
    <t>1.477.993</t>
  </si>
  <si>
    <t>1.856.000</t>
  </si>
  <si>
    <t>540.260</t>
  </si>
  <si>
    <t>370.450</t>
  </si>
  <si>
    <t>2.086.174</t>
  </si>
  <si>
    <t>20.955</t>
  </si>
  <si>
    <t>Egyéb szakalkal- mazott (KA)</t>
  </si>
  <si>
    <t>Ügyviteli dolgozó (KA)</t>
  </si>
  <si>
    <t>2013. évi tény adatok</t>
  </si>
  <si>
    <t>2012. évi tény adatok</t>
  </si>
  <si>
    <t>Hozzájárulás jogcíme</t>
  </si>
  <si>
    <t>létszám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</si>
  <si>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</si>
  <si>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</si>
  <si>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</si>
  <si>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</si>
  <si>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</si>
  <si>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</si>
  <si>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 xml:space="preserve">   -  bölcsődében ingyenes</t>
  </si>
  <si>
    <t>III. Települési önkormányzatok szociális és gyermekjóléti feladatainak támogatása</t>
  </si>
  <si>
    <t>Beszámítás összege</t>
  </si>
  <si>
    <t>I.1.a) önkormányzati hivatal működésénak támogatása</t>
  </si>
  <si>
    <t>I.1.b) település-üzemeltetéshez kapcsolódó feladataellátás támogatása.</t>
  </si>
  <si>
    <t>I.1.c) egyéb kötelező önkormányzati feladatok támogatása</t>
  </si>
  <si>
    <t>I.1.e) üdülőhelyi feladatok támogatása</t>
  </si>
  <si>
    <t>II.1. Óvodapedagógusok és az óvodapedagógusok nevelő munkáját közvetlenül segítők bértámogatása</t>
  </si>
  <si>
    <t xml:space="preserve">II.1.(2) 1 óvodapedagógusok nevelő munkáját közvetlenül segítők száma </t>
  </si>
  <si>
    <t>II. 1. (3) 2 óvodapedagógusok elismert létszáma (pótlólagos összeg)</t>
  </si>
  <si>
    <t>II.1.(1) 1 óvodapedagógusok elismert létszáma 2015.évben 8 hó</t>
  </si>
  <si>
    <t>II.1.(1) 2 óvodapedagógusok elismert létszáma 2015.évben 4 hó</t>
  </si>
  <si>
    <t>II.2. Óvodaműködtetési támogatás</t>
  </si>
  <si>
    <t>2015. évi bevétel</t>
  </si>
  <si>
    <t>II.2.(8)1gyermekek nevelése 2015. évben 8 hónapra</t>
  </si>
  <si>
    <t>II.2.(8)1gyermekek nevelése 2015. évben 4 hónapra</t>
  </si>
  <si>
    <t>II.5.  Óvodapedagógusok kiegészítő támogatása</t>
  </si>
  <si>
    <t>III.1. Egyes jövedelempótló támogatások (évközi igénylés alapján)</t>
  </si>
  <si>
    <t>III.2. A települési önkormányzat szociális feladatainak egyéb támogatása</t>
  </si>
  <si>
    <t>III.3. Egyes szociális és gyermekjóléti feladatok támogatása</t>
  </si>
  <si>
    <t>III.4. települési önk. által az idős és hajléktalan személyek részére nyújtott szociális szakosított ellátási feladatok</t>
  </si>
  <si>
    <t>III.5.Gyermekétkeztetés támogatása</t>
  </si>
  <si>
    <t>III.5.a) Elismert dolgozók bértámogatása</t>
  </si>
  <si>
    <t>Hitelek törlesztése  ( tőke + kamat )</t>
  </si>
  <si>
    <t xml:space="preserve">  </t>
  </si>
  <si>
    <t>Dologi kiadás</t>
  </si>
  <si>
    <t>IV. Települési önk. kulturális feladatainak támogatása</t>
  </si>
  <si>
    <t>Állami hozzájárulás összesen:</t>
  </si>
  <si>
    <t>Kiíró</t>
  </si>
  <si>
    <t>Elnyert forrás</t>
  </si>
  <si>
    <t>Saját erő</t>
  </si>
  <si>
    <t>Összköltség</t>
  </si>
  <si>
    <t>Támogatási intenzitás</t>
  </si>
  <si>
    <t>Szerződéskötés éve</t>
  </si>
  <si>
    <t>önrészből EU-önerőalap</t>
  </si>
  <si>
    <t>Támogatás osszege</t>
  </si>
  <si>
    <t>Projekt megvalósításához igénybevett szolgáltatások</t>
  </si>
  <si>
    <t>GYES-en és GYED-en lévők hallgatói hitelének célzott támogatása(1/2012.(1.20.) Korm.r. 18.§)</t>
  </si>
  <si>
    <t>Foglalkoztatást helyettesítő támogatás (Sztv.35.§ (1) bek)</t>
  </si>
  <si>
    <t>Rendszeres szociális segély (Szoctv.37.§(1)bek.a)-d) pontok</t>
  </si>
  <si>
    <t>Egyéb szolgáltatások</t>
  </si>
  <si>
    <t>Építés, bővítés</t>
  </si>
  <si>
    <t>Eszközbeszerzés</t>
  </si>
  <si>
    <t>Egyéb, a projekt végrehajtásával összefüggő (általános) költség</t>
  </si>
  <si>
    <t>TIOP-1.2.3-08/1-2008-0077 Könyvtári szolgáltatások összehangolt infrastruktúra fejlesztése-Zalai tudástár létrehozása</t>
  </si>
  <si>
    <t>adatok ezer Ft-ban</t>
  </si>
  <si>
    <t>TÁMOP-3.2.4-08/1-2009-0068 Új szolgáltatások Zala megye könyvtáraiban élethosszig tartó tanulás támogatása könyvtári környezetben</t>
  </si>
  <si>
    <t>KEOP-6.2.0/A/09-2010-0059 "A Föld unokáinké, mi vigyázunk rá!" A zöldjavak újrahasznosítása Letenyén</t>
  </si>
  <si>
    <t>NYDOP-2.2.1/C-2f-2009-006 Vízek hátán, dombök ölén, bunkerek mélyén</t>
  </si>
  <si>
    <t>Egyéb tárgyi eszközök értékesítése, vagyonkezelésbe adásból bevétel</t>
  </si>
  <si>
    <t>Köztemetők fenntartásra</t>
  </si>
  <si>
    <t>Közvilágítás karbantartása</t>
  </si>
  <si>
    <t>Működési célú támogatások, visszafizetések  ÁH-n belül</t>
  </si>
  <si>
    <t>Működési célú támogatások, visszafizetések  ÁH-n kívül</t>
  </si>
  <si>
    <t>Működési kiadás összesen</t>
  </si>
  <si>
    <t>TÁMOP-3.1.5-09/A-2-2010-0039 Pedagógusok szakmai megújulása Letenyén</t>
  </si>
  <si>
    <t>TÁMOP-3.2.3-09/2-2010-0016 Együtt-Működünk! Kistérségek összefogása a közösségek építéséért</t>
  </si>
  <si>
    <t>TÁMOP-3.2.4-08/1-2009-0025 "Tudásdepo-Expressz"</t>
  </si>
  <si>
    <t>Normatív hozzájárulások és normatív, kötött felhasználású támogatások összesen:</t>
  </si>
  <si>
    <t>20. számú melléklet</t>
  </si>
  <si>
    <t>22. számú melléklet</t>
  </si>
  <si>
    <t>KEOP 6.2.0/A/09-2010-0059 Zöldjavak hasznosítása eszközbesz.</t>
  </si>
  <si>
    <t>NYDOP 2.2.1/C-2f-2009-006 "Vizek hátán.." kikötő építés</t>
  </si>
  <si>
    <t>Kölcsönszerződés</t>
  </si>
  <si>
    <t>Folyószámla hitelkeret</t>
  </si>
  <si>
    <t>30.000.000</t>
  </si>
  <si>
    <t>40.000.000</t>
  </si>
  <si>
    <t>23. számú melléklet</t>
  </si>
  <si>
    <t>26. számú melléklet</t>
  </si>
  <si>
    <t>1. Települési önkormányzatok feladatai</t>
  </si>
  <si>
    <t>fő</t>
  </si>
  <si>
    <t>2. Körzeti igazgatás</t>
  </si>
  <si>
    <t>körzetközpont</t>
  </si>
  <si>
    <t>ügyirat</t>
  </si>
  <si>
    <t>döntés</t>
  </si>
  <si>
    <t>3. Körjegyzőség működése</t>
  </si>
  <si>
    <t>körjegyzőség/hónap</t>
  </si>
  <si>
    <t>kapcs.község/</t>
  </si>
  <si>
    <t xml:space="preserve">       kapcsolódó második és minden további, de legfeljebb nyolc község után</t>
  </si>
  <si>
    <t>hónap</t>
  </si>
  <si>
    <t xml:space="preserve">1.a) megyei hatókörű városi múzeumok feldataiank támogatása </t>
  </si>
  <si>
    <t xml:space="preserve">1.b) megyei hatáskörű könyvtárak feladatainak támogatása </t>
  </si>
  <si>
    <t>1.c)települési önkormányzatok közművelődési támogatása</t>
  </si>
  <si>
    <t>5. Lakott külterülettel kapcsolatos feladatok</t>
  </si>
  <si>
    <t>8. Üdülőhelyi feladatok</t>
  </si>
  <si>
    <t>idegenforg.adóforint</t>
  </si>
  <si>
    <t>10. Pénzbeli szociális juttatások</t>
  </si>
  <si>
    <t>Mennyiségi</t>
  </si>
  <si>
    <t>Összeg(Ft)</t>
  </si>
  <si>
    <t>egység</t>
  </si>
  <si>
    <t>mutató</t>
  </si>
  <si>
    <t>Óvoda</t>
  </si>
  <si>
    <t xml:space="preserve">    Napi 8 órát meghaladó nyitvatartás</t>
  </si>
  <si>
    <t xml:space="preserve">     Napi 8 órát meghaladó nyitvatartás</t>
  </si>
  <si>
    <t>Általános Iskola</t>
  </si>
  <si>
    <t>Napközis/tanulószobai, iskolaotthonos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</si>
  <si>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</si>
  <si>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</si>
  <si>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</si>
  <si>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 xml:space="preserve">                          Általános Iskola</t>
  </si>
  <si>
    <t xml:space="preserve">                           Általános Iskola</t>
  </si>
  <si>
    <t>Intézményi társulás óvodájába, általános iskolájába járó</t>
  </si>
  <si>
    <t>gyermekek, tanulók támogatása</t>
  </si>
  <si>
    <t xml:space="preserve">                    Összesen:</t>
  </si>
  <si>
    <t xml:space="preserve">                        Óvodában</t>
  </si>
  <si>
    <t>Önkorm. Által nyújtott lakástámogatás</t>
  </si>
  <si>
    <t>Rendszeres gyermekvédelmi támogatás</t>
  </si>
  <si>
    <t>Gyermektartásdíj megelőlegezése</t>
  </si>
  <si>
    <t>Önkorm. Igazg.tev.</t>
  </si>
  <si>
    <t xml:space="preserve">                        Általános Iskola 1-4. évfolyam</t>
  </si>
  <si>
    <t xml:space="preserve">                        Általános Iskola</t>
  </si>
  <si>
    <t>támogatásai  (8.számú melléklet)</t>
  </si>
  <si>
    <t>A helyi önkormányzatokat megillető személyi jövedelemadó</t>
  </si>
  <si>
    <t>megosztása (4. számú melléklet)</t>
  </si>
  <si>
    <t xml:space="preserve">    A települési önkormányzatot megillető, a településre kimutatott</t>
  </si>
  <si>
    <t xml:space="preserve">    személyi jövedelemadó 8 %-a</t>
  </si>
  <si>
    <t>Letenye Város Önkormányzat létszámadatai</t>
  </si>
  <si>
    <t>Munkajogi létszám (fő)</t>
  </si>
  <si>
    <t>Átlagos Statisztikai Létszám (fő)</t>
  </si>
  <si>
    <t>Költségvetési szervek</t>
  </si>
  <si>
    <t>Fáklya művelődési Ház és Könyvtár</t>
  </si>
  <si>
    <t>Közcélú foglalkoztatottak</t>
  </si>
  <si>
    <t>Polgármesteri Hivatal</t>
  </si>
  <si>
    <t>Polgármester</t>
  </si>
  <si>
    <t>-Védőnői szolgálat működési támogatása</t>
  </si>
  <si>
    <t>-Iskola eü.normatív finanszírozás</t>
  </si>
  <si>
    <t>-Városi Óvoda közoktatási feladatainak támogatása</t>
  </si>
  <si>
    <t>-Általános Iskola közoktatási feladatainak támogatása</t>
  </si>
  <si>
    <t xml:space="preserve"> -Egyéb áruhasználati és szolgáltatási adók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</si>
</sst>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\-#,##0\ "/>
    <numFmt numFmtId="166" formatCode="0.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#"/>
  </numFmts>
  <fonts count="11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i/>
      <sz val="9"/>
      <name val="Book Antiqua"/>
      <family val="1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sz val="9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i/>
      <sz val="9"/>
      <name val="Arial CE"/>
      <family val="0"/>
    </font>
    <font>
      <i/>
      <sz val="9"/>
      <name val="Arial CE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 CE"/>
      <family val="0"/>
    </font>
    <font>
      <sz val="7"/>
      <name val="Times New Roman"/>
      <family val="1"/>
    </font>
    <font>
      <sz val="8"/>
      <name val="Times New Roman CE"/>
      <family val="0"/>
    </font>
    <font>
      <sz val="10"/>
      <color indexed="53"/>
      <name val="Times New Roman"/>
      <family val="1"/>
    </font>
    <font>
      <b/>
      <i/>
      <sz val="10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0"/>
    </font>
    <font>
      <sz val="7.5"/>
      <name val="Arial"/>
      <family val="2"/>
    </font>
    <font>
      <b/>
      <sz val="10"/>
      <name val="Times New Roman CE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Book Antiqua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b/>
      <i/>
      <sz val="11"/>
      <name val="Times New Roman"/>
      <family val="1"/>
    </font>
    <font>
      <b/>
      <sz val="11"/>
      <name val="Times New Roman CE"/>
      <family val="0"/>
    </font>
    <font>
      <b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7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8" borderId="0" applyNumberFormat="0" applyBorder="0" applyAlignment="0" applyProtection="0"/>
    <xf numFmtId="0" fontId="64" fillId="15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15" borderId="0" applyNumberFormat="0" applyBorder="0" applyAlignment="0" applyProtection="0"/>
    <xf numFmtId="0" fontId="100" fillId="1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65" fillId="21" borderId="0" applyNumberFormat="0" applyBorder="0" applyAlignment="0" applyProtection="0"/>
    <xf numFmtId="0" fontId="65" fillId="18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5" borderId="0" applyNumberFormat="0" applyBorder="0" applyAlignment="0" applyProtection="0"/>
    <xf numFmtId="0" fontId="101" fillId="9" borderId="1" applyNumberFormat="0" applyAlignment="0" applyProtection="0"/>
    <xf numFmtId="0" fontId="67" fillId="25" borderId="2" applyNumberFormat="0" applyAlignment="0" applyProtection="0"/>
    <xf numFmtId="0" fontId="68" fillId="26" borderId="3" applyNumberFormat="0" applyAlignment="0" applyProtection="0"/>
    <xf numFmtId="0" fontId="78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102" fillId="27" borderId="7" applyNumberFormat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8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74" fillId="9" borderId="2" applyNumberFormat="0" applyAlignment="0" applyProtection="0"/>
    <xf numFmtId="0" fontId="0" fillId="28" borderId="10" applyNumberFormat="0" applyFont="0" applyAlignment="0" applyProtection="0"/>
    <xf numFmtId="0" fontId="100" fillId="2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12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5" fillId="33" borderId="0" applyNumberFormat="0" applyBorder="0" applyAlignment="0" applyProtection="0"/>
    <xf numFmtId="0" fontId="106" fillId="25" borderId="11" applyNumberFormat="0" applyAlignment="0" applyProtection="0"/>
    <xf numFmtId="0" fontId="21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107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99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9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64" fillId="35" borderId="13" applyNumberFormat="0" applyFont="0" applyAlignment="0" applyProtection="0"/>
    <xf numFmtId="0" fontId="77" fillId="25" borderId="14" applyNumberFormat="0" applyAlignment="0" applyProtection="0"/>
    <xf numFmtId="0" fontId="10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6" borderId="0" applyNumberFormat="0" applyBorder="0" applyAlignment="0" applyProtection="0"/>
    <xf numFmtId="0" fontId="110" fillId="37" borderId="0" applyNumberFormat="0" applyBorder="0" applyAlignment="0" applyProtection="0"/>
    <xf numFmtId="0" fontId="93" fillId="0" borderId="16" applyFont="0" applyFill="0" applyBorder="0" applyAlignment="0" applyProtection="0"/>
    <xf numFmtId="0" fontId="111" fillId="25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9" fillId="0" borderId="0" applyNumberFormat="0" applyFill="0" applyBorder="0" applyAlignment="0" applyProtection="0"/>
  </cellStyleXfs>
  <cellXfs count="16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49" fontId="1" fillId="0" borderId="23" xfId="0" applyNumberFormat="1" applyFont="1" applyBorder="1" applyAlignment="1">
      <alignment/>
    </xf>
    <xf numFmtId="0" fontId="10" fillId="0" borderId="24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8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9" xfId="0" applyFont="1" applyBorder="1" applyAlignment="1">
      <alignment horizontal="left" vertical="center" wrapText="1"/>
    </xf>
    <xf numFmtId="0" fontId="10" fillId="0" borderId="38" xfId="0" applyFont="1" applyBorder="1" applyAlignment="1">
      <alignment/>
    </xf>
    <xf numFmtId="49" fontId="10" fillId="0" borderId="19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0" xfId="0" applyFont="1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/>
    </xf>
    <xf numFmtId="49" fontId="10" fillId="0" borderId="1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38" borderId="19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9" fontId="1" fillId="38" borderId="23" xfId="0" applyNumberFormat="1" applyFont="1" applyFill="1" applyBorder="1" applyAlignment="1">
      <alignment/>
    </xf>
    <xf numFmtId="49" fontId="1" fillId="38" borderId="24" xfId="0" applyNumberFormat="1" applyFont="1" applyFill="1" applyBorder="1" applyAlignment="1">
      <alignment/>
    </xf>
    <xf numFmtId="0" fontId="1" fillId="38" borderId="20" xfId="0" applyFont="1" applyFill="1" applyBorder="1" applyAlignment="1">
      <alignment/>
    </xf>
    <xf numFmtId="49" fontId="1" fillId="38" borderId="41" xfId="0" applyNumberFormat="1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49" fontId="5" fillId="38" borderId="29" xfId="0" applyNumberFormat="1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5" fillId="38" borderId="32" xfId="0" applyFont="1" applyFill="1" applyBorder="1" applyAlignment="1">
      <alignment/>
    </xf>
    <xf numFmtId="49" fontId="5" fillId="38" borderId="44" xfId="0" applyNumberFormat="1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45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13" fillId="0" borderId="19" xfId="0" applyNumberFormat="1" applyFont="1" applyBorder="1" applyAlignment="1">
      <alignment/>
    </xf>
    <xf numFmtId="0" fontId="0" fillId="0" borderId="45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/>
    </xf>
    <xf numFmtId="49" fontId="10" fillId="0" borderId="49" xfId="0" applyNumberFormat="1" applyFont="1" applyBorder="1" applyAlignment="1">
      <alignment/>
    </xf>
    <xf numFmtId="49" fontId="10" fillId="0" borderId="47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4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3" fontId="10" fillId="0" borderId="2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5" fillId="0" borderId="0" xfId="108">
      <alignment/>
      <protection/>
    </xf>
    <xf numFmtId="0" fontId="16" fillId="0" borderId="0" xfId="108" applyFont="1">
      <alignment/>
      <protection/>
    </xf>
    <xf numFmtId="0" fontId="17" fillId="0" borderId="0" xfId="108" applyFont="1">
      <alignment/>
      <protection/>
    </xf>
    <xf numFmtId="0" fontId="16" fillId="0" borderId="0" xfId="108" applyFont="1">
      <alignment/>
      <protection/>
    </xf>
    <xf numFmtId="0" fontId="15" fillId="0" borderId="0" xfId="108" applyAlignment="1">
      <alignment horizontal="right"/>
      <protection/>
    </xf>
    <xf numFmtId="0" fontId="15" fillId="0" borderId="0" xfId="108" applyBorder="1">
      <alignment/>
      <protection/>
    </xf>
    <xf numFmtId="0" fontId="18" fillId="0" borderId="0" xfId="108" applyFont="1" applyBorder="1" applyAlignment="1">
      <alignment horizontal="center"/>
      <protection/>
    </xf>
    <xf numFmtId="0" fontId="18" fillId="0" borderId="0" xfId="108" applyFont="1" applyFill="1" applyBorder="1" applyAlignment="1">
      <alignment horizontal="center"/>
      <protection/>
    </xf>
    <xf numFmtId="0" fontId="19" fillId="0" borderId="0" xfId="108" applyFont="1" applyBorder="1">
      <alignment/>
      <protection/>
    </xf>
    <xf numFmtId="0" fontId="19" fillId="0" borderId="0" xfId="108" applyFont="1" applyBorder="1" applyAlignment="1">
      <alignment horizontal="center"/>
      <protection/>
    </xf>
    <xf numFmtId="0" fontId="15" fillId="0" borderId="0" xfId="108" applyAlignment="1">
      <alignment horizontal="center"/>
      <protection/>
    </xf>
    <xf numFmtId="0" fontId="15" fillId="0" borderId="0" xfId="108" applyBorder="1" applyAlignment="1">
      <alignment horizontal="center"/>
      <protection/>
    </xf>
    <xf numFmtId="0" fontId="6" fillId="0" borderId="0" xfId="108" applyFont="1">
      <alignment/>
      <protection/>
    </xf>
    <xf numFmtId="0" fontId="6" fillId="0" borderId="21" xfId="108" applyFont="1" applyBorder="1" applyAlignment="1">
      <alignment horizontal="center"/>
      <protection/>
    </xf>
    <xf numFmtId="0" fontId="6" fillId="0" borderId="19" xfId="108" applyFont="1" applyBorder="1" applyAlignment="1">
      <alignment horizontal="center"/>
      <protection/>
    </xf>
    <xf numFmtId="0" fontId="6" fillId="0" borderId="57" xfId="108" applyFont="1" applyBorder="1" applyAlignment="1">
      <alignment horizontal="center"/>
      <protection/>
    </xf>
    <xf numFmtId="0" fontId="11" fillId="0" borderId="58" xfId="108" applyFont="1" applyBorder="1" applyAlignment="1">
      <alignment horizontal="center"/>
      <protection/>
    </xf>
    <xf numFmtId="0" fontId="11" fillId="0" borderId="59" xfId="108" applyFont="1" applyBorder="1" applyAlignment="1">
      <alignment horizontal="center"/>
      <protection/>
    </xf>
    <xf numFmtId="0" fontId="11" fillId="0" borderId="45" xfId="108" applyFont="1" applyBorder="1" applyAlignment="1">
      <alignment horizontal="center"/>
      <protection/>
    </xf>
    <xf numFmtId="0" fontId="11" fillId="0" borderId="0" xfId="108" applyFont="1" applyBorder="1" applyAlignment="1">
      <alignment horizontal="center"/>
      <protection/>
    </xf>
    <xf numFmtId="0" fontId="10" fillId="0" borderId="58" xfId="108" applyFont="1" applyBorder="1">
      <alignment/>
      <protection/>
    </xf>
    <xf numFmtId="0" fontId="10" fillId="0" borderId="0" xfId="108" applyFont="1" applyBorder="1">
      <alignment/>
      <protection/>
    </xf>
    <xf numFmtId="0" fontId="10" fillId="0" borderId="60" xfId="108" applyFont="1" applyBorder="1">
      <alignment/>
      <protection/>
    </xf>
    <xf numFmtId="0" fontId="10" fillId="0" borderId="50" xfId="108" applyFont="1" applyBorder="1" applyAlignment="1">
      <alignment horizontal="center"/>
      <protection/>
    </xf>
    <xf numFmtId="0" fontId="10" fillId="0" borderId="50" xfId="108" applyFont="1" applyBorder="1">
      <alignment/>
      <protection/>
    </xf>
    <xf numFmtId="0" fontId="10" fillId="0" borderId="45" xfId="108" applyFont="1" applyBorder="1">
      <alignment/>
      <protection/>
    </xf>
    <xf numFmtId="0" fontId="10" fillId="0" borderId="61" xfId="108" applyFont="1" applyBorder="1">
      <alignment/>
      <protection/>
    </xf>
    <xf numFmtId="0" fontId="10" fillId="0" borderId="62" xfId="108" applyFont="1" applyBorder="1">
      <alignment/>
      <protection/>
    </xf>
    <xf numFmtId="0" fontId="6" fillId="0" borderId="56" xfId="108" applyFont="1" applyBorder="1" applyAlignment="1">
      <alignment horizontal="left"/>
      <protection/>
    </xf>
    <xf numFmtId="0" fontId="6" fillId="0" borderId="28" xfId="108" applyFont="1" applyBorder="1" applyAlignment="1">
      <alignment horizontal="left"/>
      <protection/>
    </xf>
    <xf numFmtId="0" fontId="6" fillId="0" borderId="28" xfId="108" applyFont="1" applyFill="1" applyBorder="1" applyAlignment="1">
      <alignment horizontal="left"/>
      <protection/>
    </xf>
    <xf numFmtId="0" fontId="6" fillId="0" borderId="63" xfId="108" applyFont="1" applyBorder="1" applyAlignment="1">
      <alignment horizontal="left"/>
      <protection/>
    </xf>
    <xf numFmtId="0" fontId="15" fillId="0" borderId="0" xfId="110">
      <alignment/>
      <protection/>
    </xf>
    <xf numFmtId="0" fontId="15" fillId="0" borderId="0" xfId="110" applyAlignment="1">
      <alignment/>
      <protection/>
    </xf>
    <xf numFmtId="0" fontId="24" fillId="0" borderId="0" xfId="110" applyFont="1" applyAlignment="1">
      <alignment horizontal="center" wrapText="1"/>
      <protection/>
    </xf>
    <xf numFmtId="0" fontId="28" fillId="0" borderId="0" xfId="110" applyFont="1">
      <alignment/>
      <protection/>
    </xf>
    <xf numFmtId="0" fontId="26" fillId="0" borderId="49" xfId="110" applyFont="1" applyBorder="1" applyAlignment="1">
      <alignment/>
      <protection/>
    </xf>
    <xf numFmtId="0" fontId="26" fillId="0" borderId="64" xfId="110" applyFont="1" applyBorder="1" applyAlignment="1">
      <alignment/>
      <protection/>
    </xf>
    <xf numFmtId="1" fontId="26" fillId="0" borderId="22" xfId="110" applyNumberFormat="1" applyFont="1" applyBorder="1" applyAlignment="1">
      <alignment horizontal="right"/>
      <protection/>
    </xf>
    <xf numFmtId="0" fontId="26" fillId="0" borderId="22" xfId="110" applyFont="1" applyBorder="1" applyAlignment="1">
      <alignment horizontal="right"/>
      <protection/>
    </xf>
    <xf numFmtId="0" fontId="15" fillId="0" borderId="0" xfId="110" applyBorder="1">
      <alignment/>
      <protection/>
    </xf>
    <xf numFmtId="0" fontId="3" fillId="0" borderId="39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6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1" fontId="1" fillId="0" borderId="68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1" fillId="0" borderId="64" xfId="0" applyNumberFormat="1" applyFont="1" applyBorder="1" applyAlignment="1">
      <alignment/>
    </xf>
    <xf numFmtId="1" fontId="1" fillId="0" borderId="53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1" fontId="1" fillId="0" borderId="2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" fontId="1" fillId="0" borderId="70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27" xfId="0" applyFont="1" applyBorder="1" applyAlignment="1">
      <alignment/>
    </xf>
    <xf numFmtId="1" fontId="5" fillId="0" borderId="5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" fillId="0" borderId="7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49" fontId="5" fillId="0" borderId="58" xfId="0" applyNumberFormat="1" applyFont="1" applyBorder="1" applyAlignment="1">
      <alignment horizontal="center"/>
    </xf>
    <xf numFmtId="0" fontId="5" fillId="0" borderId="71" xfId="0" applyFont="1" applyBorder="1" applyAlignment="1">
      <alignment/>
    </xf>
    <xf numFmtId="0" fontId="1" fillId="0" borderId="49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57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74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0" xfId="0" applyFont="1" applyBorder="1" applyAlignment="1">
      <alignment/>
    </xf>
    <xf numFmtId="0" fontId="35" fillId="0" borderId="0" xfId="0" applyFont="1" applyAlignment="1">
      <alignment/>
    </xf>
    <xf numFmtId="0" fontId="1" fillId="0" borderId="20" xfId="0" applyFont="1" applyBorder="1" applyAlignment="1">
      <alignment/>
    </xf>
    <xf numFmtId="0" fontId="31" fillId="38" borderId="17" xfId="0" applyFont="1" applyFill="1" applyBorder="1" applyAlignment="1">
      <alignment/>
    </xf>
    <xf numFmtId="0" fontId="3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8" xfId="0" applyFont="1" applyBorder="1" applyAlignment="1">
      <alignment horizontal="center"/>
    </xf>
    <xf numFmtId="0" fontId="31" fillId="0" borderId="68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56" xfId="0" applyFont="1" applyBorder="1" applyAlignment="1">
      <alignment/>
    </xf>
    <xf numFmtId="0" fontId="31" fillId="0" borderId="75" xfId="0" applyFont="1" applyBorder="1" applyAlignment="1">
      <alignment/>
    </xf>
    <xf numFmtId="0" fontId="31" fillId="0" borderId="70" xfId="0" applyFont="1" applyBorder="1" applyAlignment="1">
      <alignment/>
    </xf>
    <xf numFmtId="0" fontId="1" fillId="0" borderId="26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1" fontId="5" fillId="0" borderId="20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1" fontId="3" fillId="0" borderId="45" xfId="0" applyNumberFormat="1" applyFont="1" applyBorder="1" applyAlignment="1">
      <alignment vertical="center"/>
    </xf>
    <xf numFmtId="1" fontId="31" fillId="0" borderId="0" xfId="0" applyNumberFormat="1" applyFont="1" applyFill="1" applyBorder="1" applyAlignment="1">
      <alignment/>
    </xf>
    <xf numFmtId="1" fontId="1" fillId="0" borderId="76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1" fillId="38" borderId="17" xfId="0" applyFont="1" applyFill="1" applyBorder="1" applyAlignment="1">
      <alignment horizontal="left"/>
    </xf>
    <xf numFmtId="1" fontId="5" fillId="38" borderId="17" xfId="0" applyNumberFormat="1" applyFont="1" applyFill="1" applyBorder="1" applyAlignment="1">
      <alignment/>
    </xf>
    <xf numFmtId="1" fontId="31" fillId="38" borderId="65" xfId="0" applyNumberFormat="1" applyFont="1" applyFill="1" applyBorder="1" applyAlignment="1">
      <alignment/>
    </xf>
    <xf numFmtId="1" fontId="31" fillId="38" borderId="17" xfId="0" applyNumberFormat="1" applyFont="1" applyFill="1" applyBorder="1" applyAlignment="1">
      <alignment/>
    </xf>
    <xf numFmtId="1" fontId="31" fillId="38" borderId="52" xfId="0" applyNumberFormat="1" applyFont="1" applyFill="1" applyBorder="1" applyAlignment="1">
      <alignment/>
    </xf>
    <xf numFmtId="1" fontId="31" fillId="38" borderId="48" xfId="0" applyNumberFormat="1" applyFont="1" applyFill="1" applyBorder="1" applyAlignment="1">
      <alignment/>
    </xf>
    <xf numFmtId="0" fontId="3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/>
    </xf>
    <xf numFmtId="0" fontId="1" fillId="0" borderId="77" xfId="0" applyFont="1" applyFill="1" applyBorder="1" applyAlignment="1">
      <alignment horizontal="left"/>
    </xf>
    <xf numFmtId="0" fontId="5" fillId="6" borderId="58" xfId="0" applyFont="1" applyFill="1" applyBorder="1" applyAlignment="1">
      <alignment/>
    </xf>
    <xf numFmtId="0" fontId="31" fillId="6" borderId="59" xfId="0" applyFont="1" applyFill="1" applyBorder="1" applyAlignment="1">
      <alignment/>
    </xf>
    <xf numFmtId="0" fontId="31" fillId="6" borderId="58" xfId="0" applyFont="1" applyFill="1" applyBorder="1" applyAlignment="1">
      <alignment/>
    </xf>
    <xf numFmtId="0" fontId="31" fillId="6" borderId="78" xfId="0" applyFont="1" applyFill="1" applyBorder="1" applyAlignment="1">
      <alignment/>
    </xf>
    <xf numFmtId="0" fontId="31" fillId="6" borderId="79" xfId="0" applyFont="1" applyFill="1" applyBorder="1" applyAlignment="1">
      <alignment/>
    </xf>
    <xf numFmtId="0" fontId="31" fillId="6" borderId="8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5" fillId="38" borderId="51" xfId="0" applyNumberFormat="1" applyFont="1" applyFill="1" applyBorder="1" applyAlignment="1">
      <alignment/>
    </xf>
    <xf numFmtId="1" fontId="31" fillId="38" borderId="61" xfId="0" applyNumberFormat="1" applyFont="1" applyFill="1" applyBorder="1" applyAlignment="1">
      <alignment/>
    </xf>
    <xf numFmtId="1" fontId="31" fillId="38" borderId="45" xfId="0" applyNumberFormat="1" applyFont="1" applyFill="1" applyBorder="1" applyAlignment="1">
      <alignment/>
    </xf>
    <xf numFmtId="1" fontId="31" fillId="38" borderId="81" xfId="0" applyNumberFormat="1" applyFont="1" applyFill="1" applyBorder="1" applyAlignment="1">
      <alignment/>
    </xf>
    <xf numFmtId="1" fontId="31" fillId="0" borderId="75" xfId="0" applyNumberFormat="1" applyFont="1" applyFill="1" applyBorder="1" applyAlignment="1">
      <alignment/>
    </xf>
    <xf numFmtId="1" fontId="31" fillId="0" borderId="36" xfId="0" applyNumberFormat="1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" fontId="5" fillId="0" borderId="57" xfId="0" applyNumberFormat="1" applyFont="1" applyFill="1" applyBorder="1" applyAlignment="1">
      <alignment/>
    </xf>
    <xf numFmtId="1" fontId="5" fillId="0" borderId="68" xfId="0" applyNumberFormat="1" applyFont="1" applyFill="1" applyBorder="1" applyAlignment="1">
      <alignment/>
    </xf>
    <xf numFmtId="1" fontId="5" fillId="0" borderId="73" xfId="0" applyNumberFormat="1" applyFont="1" applyFill="1" applyBorder="1" applyAlignment="1">
      <alignment/>
    </xf>
    <xf numFmtId="1" fontId="31" fillId="0" borderId="56" xfId="0" applyNumberFormat="1" applyFont="1" applyFill="1" applyBorder="1" applyAlignment="1">
      <alignment/>
    </xf>
    <xf numFmtId="1" fontId="31" fillId="0" borderId="63" xfId="0" applyNumberFormat="1" applyFont="1" applyFill="1" applyBorder="1" applyAlignment="1">
      <alignment/>
    </xf>
    <xf numFmtId="1" fontId="31" fillId="0" borderId="21" xfId="0" applyNumberFormat="1" applyFont="1" applyFill="1" applyBorder="1" applyAlignment="1">
      <alignment/>
    </xf>
    <xf numFmtId="1" fontId="31" fillId="0" borderId="57" xfId="0" applyNumberFormat="1" applyFont="1" applyFill="1" applyBorder="1" applyAlignment="1">
      <alignment/>
    </xf>
    <xf numFmtId="1" fontId="31" fillId="0" borderId="70" xfId="0" applyNumberFormat="1" applyFont="1" applyFill="1" applyBorder="1" applyAlignment="1">
      <alignment/>
    </xf>
    <xf numFmtId="1" fontId="31" fillId="0" borderId="74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 vertical="center"/>
    </xf>
    <xf numFmtId="0" fontId="32" fillId="0" borderId="51" xfId="0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62" xfId="0" applyFont="1" applyBorder="1" applyAlignment="1">
      <alignment/>
    </xf>
    <xf numFmtId="0" fontId="32" fillId="0" borderId="17" xfId="0" applyFont="1" applyBorder="1" applyAlignment="1">
      <alignment/>
    </xf>
    <xf numFmtId="0" fontId="3" fillId="0" borderId="65" xfId="0" applyFont="1" applyBorder="1" applyAlignment="1">
      <alignment/>
    </xf>
    <xf numFmtId="0" fontId="32" fillId="0" borderId="65" xfId="0" applyFont="1" applyBorder="1" applyAlignment="1">
      <alignment/>
    </xf>
    <xf numFmtId="0" fontId="32" fillId="0" borderId="48" xfId="0" applyFont="1" applyBorder="1" applyAlignment="1">
      <alignment/>
    </xf>
    <xf numFmtId="0" fontId="32" fillId="0" borderId="39" xfId="0" applyFont="1" applyBorder="1" applyAlignment="1">
      <alignment/>
    </xf>
    <xf numFmtId="0" fontId="26" fillId="0" borderId="0" xfId="110" applyFont="1" applyBorder="1" applyAlignment="1">
      <alignment horizontal="center"/>
      <protection/>
    </xf>
    <xf numFmtId="0" fontId="26" fillId="0" borderId="47" xfId="110" applyFont="1" applyBorder="1" applyAlignment="1">
      <alignment/>
      <protection/>
    </xf>
    <xf numFmtId="0" fontId="26" fillId="0" borderId="76" xfId="110" applyFont="1" applyBorder="1" applyAlignment="1">
      <alignment/>
      <protection/>
    </xf>
    <xf numFmtId="0" fontId="26" fillId="0" borderId="43" xfId="110" applyFont="1" applyBorder="1" applyAlignment="1">
      <alignment horizontal="right"/>
      <protection/>
    </xf>
    <xf numFmtId="0" fontId="27" fillId="0" borderId="48" xfId="110" applyFont="1" applyFill="1" applyBorder="1" applyAlignment="1">
      <alignment/>
      <protection/>
    </xf>
    <xf numFmtId="0" fontId="27" fillId="0" borderId="65" xfId="110" applyFont="1" applyFill="1" applyBorder="1" applyAlignment="1">
      <alignment/>
      <protection/>
    </xf>
    <xf numFmtId="0" fontId="27" fillId="0" borderId="32" xfId="110" applyFont="1" applyFill="1" applyBorder="1" applyAlignment="1">
      <alignment horizontal="right"/>
      <protection/>
    </xf>
    <xf numFmtId="0" fontId="26" fillId="0" borderId="46" xfId="110" applyFont="1" applyBorder="1" applyAlignment="1">
      <alignment/>
      <protection/>
    </xf>
    <xf numFmtId="0" fontId="26" fillId="0" borderId="26" xfId="110" applyFont="1" applyBorder="1" applyAlignment="1">
      <alignment/>
      <protection/>
    </xf>
    <xf numFmtId="0" fontId="26" fillId="0" borderId="34" xfId="110" applyFont="1" applyBorder="1" applyAlignment="1">
      <alignment horizontal="right"/>
      <protection/>
    </xf>
    <xf numFmtId="1" fontId="26" fillId="0" borderId="43" xfId="110" applyNumberFormat="1" applyFont="1" applyBorder="1" applyAlignment="1">
      <alignment horizontal="right"/>
      <protection/>
    </xf>
    <xf numFmtId="1" fontId="29" fillId="0" borderId="32" xfId="110" applyNumberFormat="1" applyFont="1" applyFill="1" applyBorder="1" applyAlignment="1">
      <alignment horizontal="right"/>
      <protection/>
    </xf>
    <xf numFmtId="1" fontId="26" fillId="0" borderId="34" xfId="110" applyNumberFormat="1" applyFont="1" applyBorder="1" applyAlignment="1">
      <alignment horizontal="right"/>
      <protection/>
    </xf>
    <xf numFmtId="0" fontId="29" fillId="0" borderId="48" xfId="110" applyFont="1" applyFill="1" applyBorder="1" applyAlignment="1">
      <alignment/>
      <protection/>
    </xf>
    <xf numFmtId="0" fontId="29" fillId="0" borderId="65" xfId="110" applyFont="1" applyFill="1" applyBorder="1" applyAlignment="1">
      <alignment/>
      <protection/>
    </xf>
    <xf numFmtId="0" fontId="0" fillId="0" borderId="0" xfId="0" applyAlignment="1">
      <alignment horizontal="right"/>
    </xf>
    <xf numFmtId="0" fontId="6" fillId="0" borderId="0" xfId="108" applyFont="1" applyAlignment="1">
      <alignment horizontal="right"/>
      <protection/>
    </xf>
    <xf numFmtId="0" fontId="22" fillId="0" borderId="0" xfId="110" applyFont="1" applyAlignment="1">
      <alignment horizontal="right"/>
      <protection/>
    </xf>
    <xf numFmtId="0" fontId="7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3" fontId="7" fillId="38" borderId="17" xfId="0" applyNumberFormat="1" applyFont="1" applyFill="1" applyBorder="1" applyAlignment="1">
      <alignment horizontal="right"/>
    </xf>
    <xf numFmtId="1" fontId="1" fillId="0" borderId="42" xfId="0" applyNumberFormat="1" applyFont="1" applyBorder="1" applyAlignment="1">
      <alignment/>
    </xf>
    <xf numFmtId="0" fontId="31" fillId="38" borderId="39" xfId="0" applyFont="1" applyFill="1" applyBorder="1" applyAlignment="1">
      <alignment/>
    </xf>
    <xf numFmtId="0" fontId="1" fillId="0" borderId="47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1" fontId="5" fillId="0" borderId="68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1" fontId="5" fillId="0" borderId="76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9" fontId="1" fillId="0" borderId="82" xfId="0" applyNumberFormat="1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38" borderId="49" xfId="0" applyFont="1" applyFill="1" applyBorder="1" applyAlignment="1">
      <alignment/>
    </xf>
    <xf numFmtId="164" fontId="6" fillId="0" borderId="16" xfId="108" applyNumberFormat="1" applyFont="1" applyBorder="1" applyAlignment="1">
      <alignment horizontal="center"/>
      <protection/>
    </xf>
    <xf numFmtId="164" fontId="6" fillId="0" borderId="53" xfId="108" applyNumberFormat="1" applyFont="1" applyBorder="1" applyAlignment="1">
      <alignment horizontal="center"/>
      <protection/>
    </xf>
    <xf numFmtId="164" fontId="6" fillId="0" borderId="36" xfId="108" applyNumberFormat="1" applyFont="1" applyBorder="1" applyAlignment="1">
      <alignment horizontal="center"/>
      <protection/>
    </xf>
    <xf numFmtId="164" fontId="6" fillId="0" borderId="74" xfId="108" applyNumberFormat="1" applyFont="1" applyBorder="1" applyAlignment="1">
      <alignment horizontal="center"/>
      <protection/>
    </xf>
    <xf numFmtId="164" fontId="6" fillId="0" borderId="75" xfId="108" applyNumberFormat="1" applyFont="1" applyBorder="1" applyAlignment="1">
      <alignment horizontal="center"/>
      <protection/>
    </xf>
    <xf numFmtId="164" fontId="6" fillId="0" borderId="70" xfId="108" applyNumberFormat="1" applyFont="1" applyBorder="1" applyAlignment="1">
      <alignment horizontal="center"/>
      <protection/>
    </xf>
    <xf numFmtId="0" fontId="0" fillId="25" borderId="16" xfId="0" applyFill="1" applyBorder="1" applyAlignment="1">
      <alignment horizontal="center"/>
    </xf>
    <xf numFmtId="0" fontId="16" fillId="0" borderId="83" xfId="0" applyFont="1" applyBorder="1" applyAlignment="1">
      <alignment/>
    </xf>
    <xf numFmtId="0" fontId="0" fillId="0" borderId="83" xfId="0" applyBorder="1" applyAlignment="1">
      <alignment/>
    </xf>
    <xf numFmtId="3" fontId="16" fillId="0" borderId="83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16" fillId="0" borderId="8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85" xfId="0" applyBorder="1" applyAlignment="1">
      <alignment/>
    </xf>
    <xf numFmtId="0" fontId="16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83" xfId="0" applyFill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25" borderId="53" xfId="0" applyFill="1" applyBorder="1" applyAlignment="1">
      <alignment horizontal="center"/>
    </xf>
    <xf numFmtId="0" fontId="16" fillId="0" borderId="85" xfId="0" applyFont="1" applyBorder="1" applyAlignment="1">
      <alignment/>
    </xf>
    <xf numFmtId="0" fontId="15" fillId="0" borderId="85" xfId="0" applyFont="1" applyBorder="1" applyAlignment="1">
      <alignment/>
    </xf>
    <xf numFmtId="3" fontId="15" fillId="0" borderId="83" xfId="0" applyNumberFormat="1" applyFont="1" applyBorder="1" applyAlignment="1">
      <alignment/>
    </xf>
    <xf numFmtId="0" fontId="0" fillId="0" borderId="0" xfId="99">
      <alignment/>
      <protection/>
    </xf>
    <xf numFmtId="3" fontId="16" fillId="0" borderId="33" xfId="0" applyNumberFormat="1" applyFont="1" applyBorder="1" applyAlignment="1">
      <alignment/>
    </xf>
    <xf numFmtId="0" fontId="16" fillId="0" borderId="0" xfId="0" applyFont="1" applyAlignment="1">
      <alignment/>
    </xf>
    <xf numFmtId="1" fontId="5" fillId="0" borderId="71" xfId="0" applyNumberFormat="1" applyFont="1" applyBorder="1" applyAlignment="1">
      <alignment/>
    </xf>
    <xf numFmtId="1" fontId="5" fillId="0" borderId="49" xfId="0" applyNumberFormat="1" applyFont="1" applyBorder="1" applyAlignment="1">
      <alignment/>
    </xf>
    <xf numFmtId="14" fontId="10" fillId="0" borderId="60" xfId="108" applyNumberFormat="1" applyFont="1" applyBorder="1" applyAlignment="1">
      <alignment horizontal="center"/>
      <protection/>
    </xf>
    <xf numFmtId="14" fontId="10" fillId="0" borderId="0" xfId="108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28" xfId="0" applyBorder="1" applyAlignment="1">
      <alignment wrapText="1"/>
    </xf>
    <xf numFmtId="0" fontId="3" fillId="0" borderId="86" xfId="0" applyFont="1" applyBorder="1" applyAlignment="1">
      <alignment/>
    </xf>
    <xf numFmtId="0" fontId="0" fillId="0" borderId="56" xfId="0" applyBorder="1" applyAlignment="1">
      <alignment/>
    </xf>
    <xf numFmtId="0" fontId="0" fillId="0" borderId="75" xfId="0" applyBorder="1" applyAlignment="1">
      <alignment/>
    </xf>
    <xf numFmtId="0" fontId="0" fillId="0" borderId="87" xfId="0" applyBorder="1" applyAlignment="1">
      <alignment/>
    </xf>
    <xf numFmtId="0" fontId="0" fillId="0" borderId="35" xfId="0" applyBorder="1" applyAlignment="1">
      <alignment/>
    </xf>
    <xf numFmtId="0" fontId="0" fillId="0" borderId="6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 wrapText="1"/>
    </xf>
    <xf numFmtId="0" fontId="33" fillId="0" borderId="49" xfId="0" applyFont="1" applyBorder="1" applyAlignment="1">
      <alignment horizontal="center" wrapText="1"/>
    </xf>
    <xf numFmtId="0" fontId="33" fillId="0" borderId="77" xfId="0" applyFont="1" applyBorder="1" applyAlignment="1">
      <alignment horizontal="center" wrapText="1"/>
    </xf>
    <xf numFmtId="0" fontId="11" fillId="0" borderId="21" xfId="0" applyFont="1" applyBorder="1" applyAlignment="1">
      <alignment/>
    </xf>
    <xf numFmtId="0" fontId="33" fillId="0" borderId="19" xfId="0" applyFont="1" applyBorder="1" applyAlignment="1">
      <alignment horizontal="left" vertical="center" wrapText="1"/>
    </xf>
    <xf numFmtId="0" fontId="33" fillId="0" borderId="50" xfId="107" applyFont="1" applyBorder="1" applyAlignment="1">
      <alignment wrapText="1"/>
      <protection/>
    </xf>
    <xf numFmtId="0" fontId="10" fillId="0" borderId="57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37" fillId="0" borderId="0" xfId="104" applyAlignment="1">
      <alignment vertical="center"/>
      <protection/>
    </xf>
    <xf numFmtId="3" fontId="37" fillId="0" borderId="0" xfId="104" applyNumberFormat="1" applyAlignment="1">
      <alignment vertical="center"/>
      <protection/>
    </xf>
    <xf numFmtId="0" fontId="38" fillId="0" borderId="0" xfId="104" applyFont="1" applyAlignment="1">
      <alignment vertical="center"/>
      <protection/>
    </xf>
    <xf numFmtId="0" fontId="37" fillId="0" borderId="0" xfId="104" applyAlignment="1">
      <alignment vertical="top"/>
      <protection/>
    </xf>
    <xf numFmtId="0" fontId="43" fillId="0" borderId="0" xfId="100" applyFont="1">
      <alignment/>
      <protection/>
    </xf>
    <xf numFmtId="3" fontId="44" fillId="0" borderId="0" xfId="115" applyNumberFormat="1" applyFont="1" applyFill="1" applyAlignment="1">
      <alignment vertical="center"/>
      <protection/>
    </xf>
    <xf numFmtId="3" fontId="40" fillId="0" borderId="16" xfId="115" applyNumberFormat="1" applyFont="1" applyFill="1" applyBorder="1" applyAlignment="1">
      <alignment horizontal="center" vertical="center" wrapText="1"/>
      <protection/>
    </xf>
    <xf numFmtId="3" fontId="19" fillId="0" borderId="0" xfId="115" applyNumberFormat="1" applyFont="1" applyAlignment="1">
      <alignment vertical="center"/>
      <protection/>
    </xf>
    <xf numFmtId="3" fontId="19" fillId="0" borderId="0" xfId="115" applyNumberFormat="1" applyFont="1" applyAlignment="1">
      <alignment horizontal="right" vertical="center"/>
      <protection/>
    </xf>
    <xf numFmtId="3" fontId="19" fillId="0" borderId="0" xfId="115" applyNumberFormat="1" applyFont="1" applyFill="1" applyBorder="1" applyAlignment="1">
      <alignment vertical="center"/>
      <protection/>
    </xf>
    <xf numFmtId="0" fontId="40" fillId="0" borderId="16" xfId="104" applyFont="1" applyFill="1" applyBorder="1" applyAlignment="1">
      <alignment vertical="center"/>
      <protection/>
    </xf>
    <xf numFmtId="3" fontId="19" fillId="0" borderId="0" xfId="100" applyNumberFormat="1" applyFont="1" applyAlignment="1">
      <alignment vertical="center"/>
      <protection/>
    </xf>
    <xf numFmtId="3" fontId="19" fillId="0" borderId="0" xfId="100" applyNumberFormat="1" applyFont="1" applyBorder="1" applyAlignment="1">
      <alignment vertical="center"/>
      <protection/>
    </xf>
    <xf numFmtId="0" fontId="19" fillId="0" borderId="0" xfId="100" applyFont="1">
      <alignment/>
      <protection/>
    </xf>
    <xf numFmtId="0" fontId="19" fillId="0" borderId="0" xfId="100" applyFont="1" applyBorder="1">
      <alignment/>
      <protection/>
    </xf>
    <xf numFmtId="3" fontId="26" fillId="0" borderId="16" xfId="100" applyNumberFormat="1" applyFont="1" applyFill="1" applyBorder="1" applyAlignment="1">
      <alignment horizontal="right" vertical="center" wrapText="1"/>
      <protection/>
    </xf>
    <xf numFmtId="3" fontId="15" fillId="0" borderId="0" xfId="100" applyNumberFormat="1" applyFont="1" applyAlignment="1">
      <alignment vertical="center" wrapText="1"/>
      <protection/>
    </xf>
    <xf numFmtId="3" fontId="26" fillId="0" borderId="0" xfId="100" applyNumberFormat="1" applyFont="1" applyAlignment="1">
      <alignment vertical="center" wrapText="1"/>
      <protection/>
    </xf>
    <xf numFmtId="3" fontId="26" fillId="0" borderId="16" xfId="100" applyNumberFormat="1" applyFont="1" applyFill="1" applyBorder="1" applyAlignment="1">
      <alignment vertical="center" wrapText="1"/>
      <protection/>
    </xf>
    <xf numFmtId="3" fontId="26" fillId="0" borderId="16" xfId="100" applyNumberFormat="1" applyFont="1" applyFill="1" applyBorder="1" applyAlignment="1">
      <alignment horizontal="center" vertical="center" wrapText="1"/>
      <protection/>
    </xf>
    <xf numFmtId="3" fontId="52" fillId="0" borderId="0" xfId="100" applyNumberFormat="1" applyFont="1" applyAlignment="1">
      <alignment horizontal="center" vertical="center" wrapText="1"/>
      <protection/>
    </xf>
    <xf numFmtId="0" fontId="37" fillId="0" borderId="0" xfId="114">
      <alignment/>
      <protection/>
    </xf>
    <xf numFmtId="166" fontId="26" fillId="0" borderId="16" xfId="114" applyNumberFormat="1" applyFont="1" applyFill="1" applyBorder="1" applyAlignment="1">
      <alignment horizontal="right" vertical="center" wrapText="1"/>
      <protection/>
    </xf>
    <xf numFmtId="0" fontId="37" fillId="0" borderId="0" xfId="114" applyFont="1" applyFill="1">
      <alignment/>
      <protection/>
    </xf>
    <xf numFmtId="0" fontId="37" fillId="0" borderId="0" xfId="114" applyAlignment="1">
      <alignment vertical="center"/>
      <protection/>
    </xf>
    <xf numFmtId="166" fontId="26" fillId="0" borderId="16" xfId="114" applyNumberFormat="1" applyFont="1" applyFill="1" applyBorder="1" applyAlignment="1">
      <alignment vertical="center"/>
      <protection/>
    </xf>
    <xf numFmtId="0" fontId="37" fillId="0" borderId="0" xfId="114" applyFill="1" applyAlignment="1">
      <alignment vertical="center"/>
      <protection/>
    </xf>
    <xf numFmtId="0" fontId="26" fillId="0" borderId="0" xfId="114" applyFont="1" applyFill="1" applyBorder="1" applyAlignment="1">
      <alignment horizontal="center" vertical="center"/>
      <protection/>
    </xf>
    <xf numFmtId="0" fontId="45" fillId="0" borderId="0" xfId="114" applyFont="1" applyFill="1" applyBorder="1" applyAlignment="1">
      <alignment vertical="center"/>
      <protection/>
    </xf>
    <xf numFmtId="166" fontId="45" fillId="0" borderId="0" xfId="114" applyNumberFormat="1" applyFont="1" applyFill="1" applyBorder="1" applyAlignment="1">
      <alignment vertical="center"/>
      <protection/>
    </xf>
    <xf numFmtId="0" fontId="37" fillId="0" borderId="0" xfId="114" applyFill="1" applyBorder="1" applyAlignment="1">
      <alignment vertical="center"/>
      <protection/>
    </xf>
    <xf numFmtId="0" fontId="26" fillId="0" borderId="0" xfId="114" applyFont="1" applyAlignment="1">
      <alignment vertical="center"/>
      <protection/>
    </xf>
    <xf numFmtId="0" fontId="26" fillId="0" borderId="0" xfId="114" applyFont="1">
      <alignment/>
      <protection/>
    </xf>
    <xf numFmtId="3" fontId="40" fillId="0" borderId="16" xfId="104" applyNumberFormat="1" applyFont="1" applyFill="1" applyBorder="1" applyAlignment="1">
      <alignment vertical="center"/>
      <protection/>
    </xf>
    <xf numFmtId="0" fontId="39" fillId="0" borderId="16" xfId="104" applyFont="1" applyFill="1" applyBorder="1" applyAlignment="1">
      <alignment horizontal="center" vertical="center"/>
      <protection/>
    </xf>
    <xf numFmtId="3" fontId="40" fillId="0" borderId="16" xfId="115" applyNumberFormat="1" applyFont="1" applyFill="1" applyBorder="1" applyAlignment="1">
      <alignment horizontal="right" vertical="center"/>
      <protection/>
    </xf>
    <xf numFmtId="3" fontId="51" fillId="0" borderId="16" xfId="100" applyNumberFormat="1" applyFont="1" applyFill="1" applyBorder="1" applyAlignment="1">
      <alignment vertical="center" wrapText="1"/>
      <protection/>
    </xf>
    <xf numFmtId="0" fontId="26" fillId="0" borderId="16" xfId="114" applyFont="1" applyFill="1" applyBorder="1" applyAlignment="1">
      <alignment vertical="center" wrapText="1"/>
      <protection/>
    </xf>
    <xf numFmtId="0" fontId="26" fillId="0" borderId="16" xfId="100" applyNumberFormat="1" applyFont="1" applyFill="1" applyBorder="1" applyAlignment="1">
      <alignment horizontal="center" vertical="center" wrapText="1"/>
      <protection/>
    </xf>
    <xf numFmtId="3" fontId="26" fillId="0" borderId="0" xfId="100" applyNumberFormat="1" applyFont="1" applyFill="1" applyAlignment="1">
      <alignment vertical="center" wrapText="1"/>
      <protection/>
    </xf>
    <xf numFmtId="3" fontId="15" fillId="0" borderId="0" xfId="100" applyNumberFormat="1" applyFont="1" applyFill="1" applyAlignment="1">
      <alignment vertical="center" wrapText="1"/>
      <protection/>
    </xf>
    <xf numFmtId="0" fontId="45" fillId="0" borderId="31" xfId="114" applyFont="1" applyFill="1" applyBorder="1" applyAlignment="1">
      <alignment horizontal="center" vertical="center" wrapText="1"/>
      <protection/>
    </xf>
    <xf numFmtId="3" fontId="45" fillId="0" borderId="31" xfId="114" applyNumberFormat="1" applyFont="1" applyFill="1" applyBorder="1" applyAlignment="1">
      <alignment horizontal="center" vertical="center" wrapText="1"/>
      <protection/>
    </xf>
    <xf numFmtId="3" fontId="45" fillId="0" borderId="32" xfId="114" applyNumberFormat="1" applyFont="1" applyFill="1" applyBorder="1" applyAlignment="1">
      <alignment horizontal="center" vertical="center" wrapText="1"/>
      <protection/>
    </xf>
    <xf numFmtId="3" fontId="19" fillId="0" borderId="0" xfId="100" applyNumberFormat="1" applyFont="1" applyFill="1" applyAlignment="1">
      <alignment vertical="center"/>
      <protection/>
    </xf>
    <xf numFmtId="0" fontId="19" fillId="0" borderId="0" xfId="100" applyFont="1" applyFill="1">
      <alignment/>
      <protection/>
    </xf>
    <xf numFmtId="3" fontId="39" fillId="0" borderId="0" xfId="100" applyNumberFormat="1" applyFont="1" applyFill="1" applyBorder="1" applyAlignment="1">
      <alignment vertical="center"/>
      <protection/>
    </xf>
    <xf numFmtId="3" fontId="43" fillId="0" borderId="0" xfId="100" applyNumberFormat="1" applyFont="1" applyAlignment="1">
      <alignment vertical="center"/>
      <protection/>
    </xf>
    <xf numFmtId="0" fontId="43" fillId="0" borderId="0" xfId="100" applyFont="1">
      <alignment/>
      <protection/>
    </xf>
    <xf numFmtId="3" fontId="40" fillId="0" borderId="0" xfId="100" applyNumberFormat="1" applyFont="1" applyFill="1" applyBorder="1" applyAlignment="1">
      <alignment vertical="center"/>
      <protection/>
    </xf>
    <xf numFmtId="3" fontId="19" fillId="0" borderId="0" xfId="100" applyNumberFormat="1" applyFont="1" applyBorder="1" applyAlignment="1">
      <alignment vertical="center" wrapText="1"/>
      <protection/>
    </xf>
    <xf numFmtId="3" fontId="19" fillId="0" borderId="0" xfId="100" applyNumberFormat="1" applyFont="1" applyFill="1" applyBorder="1" applyAlignment="1">
      <alignment vertical="center"/>
      <protection/>
    </xf>
    <xf numFmtId="3" fontId="19" fillId="0" borderId="0" xfId="100" applyNumberFormat="1" applyFont="1" applyAlignment="1">
      <alignment vertical="center" wrapText="1"/>
      <protection/>
    </xf>
    <xf numFmtId="3" fontId="39" fillId="0" borderId="51" xfId="100" applyNumberFormat="1" applyFont="1" applyFill="1" applyBorder="1" applyAlignment="1">
      <alignment vertical="center" wrapText="1"/>
      <protection/>
    </xf>
    <xf numFmtId="3" fontId="39" fillId="0" borderId="45" xfId="100" applyNumberFormat="1" applyFont="1" applyFill="1" applyBorder="1" applyAlignment="1">
      <alignment vertical="center"/>
      <protection/>
    </xf>
    <xf numFmtId="3" fontId="39" fillId="0" borderId="45" xfId="100" applyNumberFormat="1" applyFont="1" applyFill="1" applyBorder="1" applyAlignment="1">
      <alignment vertical="center" wrapText="1"/>
      <protection/>
    </xf>
    <xf numFmtId="3" fontId="39" fillId="0" borderId="48" xfId="100" applyNumberFormat="1" applyFont="1" applyFill="1" applyBorder="1" applyAlignment="1">
      <alignment vertical="center" wrapText="1"/>
      <protection/>
    </xf>
    <xf numFmtId="3" fontId="39" fillId="0" borderId="17" xfId="100" applyNumberFormat="1" applyFont="1" applyFill="1" applyBorder="1" applyAlignment="1">
      <alignment vertical="center"/>
      <protection/>
    </xf>
    <xf numFmtId="3" fontId="39" fillId="0" borderId="17" xfId="100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/>
    </xf>
    <xf numFmtId="0" fontId="11" fillId="0" borderId="88" xfId="100" applyFont="1" applyFill="1" applyBorder="1">
      <alignment/>
      <protection/>
    </xf>
    <xf numFmtId="3" fontId="11" fillId="0" borderId="44" xfId="115" applyNumberFormat="1" applyFont="1" applyFill="1" applyBorder="1" applyAlignment="1">
      <alignment horizontal="center" vertical="top" wrapText="1"/>
      <protection/>
    </xf>
    <xf numFmtId="0" fontId="26" fillId="0" borderId="0" xfId="111" applyFont="1" applyFill="1" applyBorder="1" applyAlignment="1">
      <alignment vertical="center"/>
      <protection/>
    </xf>
    <xf numFmtId="0" fontId="40" fillId="0" borderId="0" xfId="111" applyFont="1" applyFill="1" applyBorder="1" applyAlignment="1">
      <alignment horizontal="center" vertical="center"/>
      <protection/>
    </xf>
    <xf numFmtId="0" fontId="47" fillId="0" borderId="0" xfId="111" applyFont="1" applyFill="1" applyBorder="1" applyAlignment="1">
      <alignment horizontal="center" vertical="center"/>
      <protection/>
    </xf>
    <xf numFmtId="0" fontId="26" fillId="0" borderId="0" xfId="114" applyFont="1" applyFill="1" applyBorder="1" applyAlignment="1">
      <alignment vertical="center"/>
      <protection/>
    </xf>
    <xf numFmtId="0" fontId="26" fillId="0" borderId="36" xfId="111" applyFont="1" applyFill="1" applyBorder="1" applyAlignment="1">
      <alignment vertical="center"/>
      <protection/>
    </xf>
    <xf numFmtId="3" fontId="26" fillId="0" borderId="0" xfId="100" applyNumberFormat="1" applyFont="1" applyBorder="1" applyAlignment="1">
      <alignment vertical="center" wrapText="1"/>
      <protection/>
    </xf>
    <xf numFmtId="3" fontId="49" fillId="0" borderId="0" xfId="100" applyNumberFormat="1" applyFont="1" applyBorder="1" applyAlignment="1">
      <alignment horizontal="center" vertical="center" wrapText="1"/>
      <protection/>
    </xf>
    <xf numFmtId="3" fontId="26" fillId="0" borderId="0" xfId="100" applyNumberFormat="1" applyFont="1" applyBorder="1" applyAlignment="1">
      <alignment horizontal="center" vertical="center" wrapText="1"/>
      <protection/>
    </xf>
    <xf numFmtId="3" fontId="39" fillId="0" borderId="0" xfId="100" applyNumberFormat="1" applyFont="1" applyFill="1" applyBorder="1" applyAlignment="1">
      <alignment horizontal="center" vertical="center" wrapText="1"/>
      <protection/>
    </xf>
    <xf numFmtId="3" fontId="40" fillId="0" borderId="0" xfId="100" applyNumberFormat="1" applyFont="1" applyFill="1" applyBorder="1" applyAlignment="1">
      <alignment vertical="center" wrapText="1"/>
      <protection/>
    </xf>
    <xf numFmtId="3" fontId="26" fillId="0" borderId="0" xfId="100" applyNumberFormat="1" applyFont="1" applyFill="1" applyBorder="1" applyAlignment="1">
      <alignment vertical="center" wrapText="1"/>
      <protection/>
    </xf>
    <xf numFmtId="3" fontId="26" fillId="0" borderId="33" xfId="100" applyNumberFormat="1" applyFont="1" applyFill="1" applyBorder="1" applyAlignment="1">
      <alignment vertical="center" wrapText="1"/>
      <protection/>
    </xf>
    <xf numFmtId="166" fontId="26" fillId="0" borderId="0" xfId="114" applyNumberFormat="1" applyFont="1" applyFill="1" applyBorder="1" applyAlignment="1">
      <alignment vertical="center"/>
      <protection/>
    </xf>
    <xf numFmtId="0" fontId="15" fillId="0" borderId="0" xfId="101">
      <alignment/>
      <protection/>
    </xf>
    <xf numFmtId="0" fontId="15" fillId="25" borderId="16" xfId="101" applyFill="1" applyBorder="1" applyAlignment="1">
      <alignment horizontal="center"/>
      <protection/>
    </xf>
    <xf numFmtId="0" fontId="15" fillId="25" borderId="64" xfId="101" applyFill="1" applyBorder="1" applyAlignment="1">
      <alignment horizontal="center" wrapText="1" shrinkToFit="1"/>
      <protection/>
    </xf>
    <xf numFmtId="0" fontId="15" fillId="25" borderId="64" xfId="101" applyFill="1" applyBorder="1" applyAlignment="1">
      <alignment horizontal="center"/>
      <protection/>
    </xf>
    <xf numFmtId="0" fontId="16" fillId="0" borderId="83" xfId="101" applyFont="1" applyBorder="1">
      <alignment/>
      <protection/>
    </xf>
    <xf numFmtId="0" fontId="15" fillId="0" borderId="83" xfId="101" applyBorder="1">
      <alignment/>
      <protection/>
    </xf>
    <xf numFmtId="3" fontId="15" fillId="0" borderId="0" xfId="101" applyNumberFormat="1">
      <alignment/>
      <protection/>
    </xf>
    <xf numFmtId="3" fontId="52" fillId="0" borderId="42" xfId="101" applyNumberFormat="1" applyFont="1" applyBorder="1">
      <alignment/>
      <protection/>
    </xf>
    <xf numFmtId="3" fontId="16" fillId="0" borderId="83" xfId="101" applyNumberFormat="1" applyFont="1" applyBorder="1">
      <alignment/>
      <protection/>
    </xf>
    <xf numFmtId="0" fontId="15" fillId="0" borderId="0" xfId="101" applyAlignment="1">
      <alignment horizontal="center"/>
      <protection/>
    </xf>
    <xf numFmtId="3" fontId="15" fillId="0" borderId="83" xfId="101" applyNumberFormat="1" applyBorder="1">
      <alignment/>
      <protection/>
    </xf>
    <xf numFmtId="0" fontId="15" fillId="0" borderId="83" xfId="101" applyFont="1" applyBorder="1">
      <alignment/>
      <protection/>
    </xf>
    <xf numFmtId="0" fontId="15" fillId="0" borderId="0" xfId="101" applyBorder="1" applyAlignment="1">
      <alignment horizontal="center"/>
      <protection/>
    </xf>
    <xf numFmtId="167" fontId="15" fillId="0" borderId="0" xfId="101" applyNumberFormat="1" applyBorder="1">
      <alignment/>
      <protection/>
    </xf>
    <xf numFmtId="0" fontId="16" fillId="0" borderId="33" xfId="101" applyFont="1" applyBorder="1">
      <alignment/>
      <protection/>
    </xf>
    <xf numFmtId="0" fontId="15" fillId="0" borderId="26" xfId="101" applyBorder="1" applyAlignment="1">
      <alignment horizontal="center"/>
      <protection/>
    </xf>
    <xf numFmtId="0" fontId="15" fillId="0" borderId="33" xfId="101" applyBorder="1">
      <alignment/>
      <protection/>
    </xf>
    <xf numFmtId="3" fontId="15" fillId="0" borderId="26" xfId="101" applyNumberFormat="1" applyBorder="1">
      <alignment/>
      <protection/>
    </xf>
    <xf numFmtId="3" fontId="16" fillId="0" borderId="33" xfId="101" applyNumberFormat="1" applyFont="1" applyBorder="1">
      <alignment/>
      <protection/>
    </xf>
    <xf numFmtId="0" fontId="15" fillId="25" borderId="42" xfId="101" applyFill="1" applyBorder="1" applyAlignment="1">
      <alignment horizontal="center"/>
      <protection/>
    </xf>
    <xf numFmtId="0" fontId="15" fillId="25" borderId="76" xfId="101" applyFill="1" applyBorder="1">
      <alignment/>
      <protection/>
    </xf>
    <xf numFmtId="0" fontId="15" fillId="25" borderId="42" xfId="101" applyFill="1" applyBorder="1">
      <alignment/>
      <protection/>
    </xf>
    <xf numFmtId="0" fontId="15" fillId="25" borderId="76" xfId="101" applyFill="1" applyBorder="1" applyAlignment="1">
      <alignment horizontal="center"/>
      <protection/>
    </xf>
    <xf numFmtId="0" fontId="15" fillId="25" borderId="42" xfId="101" applyFill="1" applyBorder="1" applyAlignment="1">
      <alignment horizontal="right"/>
      <protection/>
    </xf>
    <xf numFmtId="0" fontId="15" fillId="25" borderId="33" xfId="101" applyFill="1" applyBorder="1" applyAlignment="1">
      <alignment horizontal="center"/>
      <protection/>
    </xf>
    <xf numFmtId="0" fontId="15" fillId="25" borderId="26" xfId="101" applyFill="1" applyBorder="1">
      <alignment/>
      <protection/>
    </xf>
    <xf numFmtId="0" fontId="15" fillId="25" borderId="33" xfId="101" applyFill="1" applyBorder="1">
      <alignment/>
      <protection/>
    </xf>
    <xf numFmtId="0" fontId="15" fillId="25" borderId="26" xfId="101" applyFill="1" applyBorder="1" applyAlignment="1">
      <alignment horizontal="center"/>
      <protection/>
    </xf>
    <xf numFmtId="0" fontId="15" fillId="25" borderId="33" xfId="101" applyFill="1" applyBorder="1" applyAlignment="1">
      <alignment horizontal="right"/>
      <protection/>
    </xf>
    <xf numFmtId="0" fontId="15" fillId="25" borderId="83" xfId="101" applyFill="1" applyBorder="1">
      <alignment/>
      <protection/>
    </xf>
    <xf numFmtId="0" fontId="15" fillId="25" borderId="83" xfId="101" applyFill="1" applyBorder="1" applyAlignment="1">
      <alignment horizontal="center"/>
      <protection/>
    </xf>
    <xf numFmtId="0" fontId="16" fillId="0" borderId="0" xfId="101" applyFont="1">
      <alignment/>
      <protection/>
    </xf>
    <xf numFmtId="3" fontId="15" fillId="0" borderId="0" xfId="101" applyNumberFormat="1" applyAlignment="1">
      <alignment/>
      <protection/>
    </xf>
    <xf numFmtId="0" fontId="15" fillId="0" borderId="0" xfId="101" applyBorder="1">
      <alignment/>
      <protection/>
    </xf>
    <xf numFmtId="3" fontId="15" fillId="0" borderId="0" xfId="101" applyNumberFormat="1" applyBorder="1">
      <alignment/>
      <protection/>
    </xf>
    <xf numFmtId="0" fontId="15" fillId="0" borderId="26" xfId="101" applyBorder="1">
      <alignment/>
      <protection/>
    </xf>
    <xf numFmtId="0" fontId="15" fillId="0" borderId="0" xfId="101" applyFill="1" applyBorder="1">
      <alignment/>
      <protection/>
    </xf>
    <xf numFmtId="0" fontId="15" fillId="25" borderId="55" xfId="101" applyFill="1" applyBorder="1" applyAlignment="1">
      <alignment horizontal="center"/>
      <protection/>
    </xf>
    <xf numFmtId="0" fontId="15" fillId="25" borderId="54" xfId="101" applyFill="1" applyBorder="1" applyAlignment="1">
      <alignment horizontal="right"/>
      <protection/>
    </xf>
    <xf numFmtId="0" fontId="15" fillId="25" borderId="69" xfId="101" applyFill="1" applyBorder="1" applyAlignment="1">
      <alignment horizontal="center"/>
      <protection/>
    </xf>
    <xf numFmtId="0" fontId="15" fillId="25" borderId="25" xfId="101" applyFill="1" applyBorder="1" applyAlignment="1">
      <alignment horizontal="right"/>
      <protection/>
    </xf>
    <xf numFmtId="0" fontId="15" fillId="0" borderId="85" xfId="101" applyBorder="1">
      <alignment/>
      <protection/>
    </xf>
    <xf numFmtId="0" fontId="15" fillId="0" borderId="85" xfId="101" applyBorder="1" applyAlignment="1">
      <alignment horizontal="center"/>
      <protection/>
    </xf>
    <xf numFmtId="3" fontId="15" fillId="0" borderId="85" xfId="101" applyNumberFormat="1" applyBorder="1">
      <alignment/>
      <protection/>
    </xf>
    <xf numFmtId="0" fontId="15" fillId="0" borderId="85" xfId="101" applyFill="1" applyBorder="1">
      <alignment/>
      <protection/>
    </xf>
    <xf numFmtId="0" fontId="15" fillId="25" borderId="85" xfId="101" applyFill="1" applyBorder="1">
      <alignment/>
      <protection/>
    </xf>
    <xf numFmtId="3" fontId="15" fillId="0" borderId="33" xfId="101" applyNumberFormat="1" applyBorder="1">
      <alignment/>
      <protection/>
    </xf>
    <xf numFmtId="0" fontId="16" fillId="0" borderId="0" xfId="101" applyFont="1" applyBorder="1">
      <alignment/>
      <protection/>
    </xf>
    <xf numFmtId="3" fontId="16" fillId="0" borderId="0" xfId="101" applyNumberFormat="1" applyFont="1">
      <alignment/>
      <protection/>
    </xf>
    <xf numFmtId="3" fontId="52" fillId="0" borderId="83" xfId="0" applyNumberFormat="1" applyFont="1" applyBorder="1" applyAlignment="1">
      <alignment/>
    </xf>
    <xf numFmtId="165" fontId="16" fillId="0" borderId="0" xfId="0" applyNumberFormat="1" applyFont="1" applyAlignment="1">
      <alignment horizontal="right"/>
    </xf>
    <xf numFmtId="0" fontId="16" fillId="0" borderId="0" xfId="101" applyFont="1" applyAlignment="1">
      <alignment horizontal="right"/>
      <protection/>
    </xf>
    <xf numFmtId="3" fontId="16" fillId="0" borderId="0" xfId="101" applyNumberFormat="1" applyFont="1" applyBorder="1">
      <alignment/>
      <protection/>
    </xf>
    <xf numFmtId="0" fontId="7" fillId="0" borderId="17" xfId="0" applyFont="1" applyFill="1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3" fontId="39" fillId="0" borderId="71" xfId="100" applyNumberFormat="1" applyFont="1" applyFill="1" applyBorder="1" applyAlignment="1">
      <alignment vertical="center" wrapText="1"/>
      <protection/>
    </xf>
    <xf numFmtId="3" fontId="40" fillId="0" borderId="49" xfId="100" applyNumberFormat="1" applyFont="1" applyFill="1" applyBorder="1" applyAlignment="1">
      <alignment vertical="center" wrapText="1"/>
      <protection/>
    </xf>
    <xf numFmtId="3" fontId="39" fillId="0" borderId="49" xfId="100" applyNumberFormat="1" applyFont="1" applyFill="1" applyBorder="1" applyAlignment="1">
      <alignment vertical="center" wrapText="1"/>
      <protection/>
    </xf>
    <xf numFmtId="3" fontId="40" fillId="0" borderId="72" xfId="100" applyNumberFormat="1" applyFont="1" applyFill="1" applyBorder="1" applyAlignment="1">
      <alignment vertical="center" wrapText="1"/>
      <protection/>
    </xf>
    <xf numFmtId="3" fontId="39" fillId="0" borderId="21" xfId="100" applyNumberFormat="1" applyFont="1" applyFill="1" applyBorder="1" applyAlignment="1">
      <alignment vertical="center" wrapText="1"/>
      <protection/>
    </xf>
    <xf numFmtId="3" fontId="40" fillId="0" borderId="19" xfId="100" applyNumberFormat="1" applyFont="1" applyFill="1" applyBorder="1" applyAlignment="1">
      <alignment vertical="center" wrapText="1"/>
      <protection/>
    </xf>
    <xf numFmtId="3" fontId="39" fillId="0" borderId="19" xfId="100" applyNumberFormat="1" applyFont="1" applyFill="1" applyBorder="1" applyAlignment="1">
      <alignment vertical="center" wrapText="1"/>
      <protection/>
    </xf>
    <xf numFmtId="3" fontId="40" fillId="0" borderId="57" xfId="100" applyNumberFormat="1" applyFont="1" applyFill="1" applyBorder="1" applyAlignment="1">
      <alignment vertical="center" wrapText="1"/>
      <protection/>
    </xf>
    <xf numFmtId="3" fontId="39" fillId="0" borderId="68" xfId="100" applyNumberFormat="1" applyFont="1" applyFill="1" applyBorder="1" applyAlignment="1">
      <alignment vertical="center" wrapText="1"/>
      <protection/>
    </xf>
    <xf numFmtId="3" fontId="40" fillId="0" borderId="64" xfId="100" applyNumberFormat="1" applyFont="1" applyFill="1" applyBorder="1" applyAlignment="1">
      <alignment vertical="center" wrapText="1"/>
      <protection/>
    </xf>
    <xf numFmtId="3" fontId="39" fillId="0" borderId="64" xfId="100" applyNumberFormat="1" applyFont="1" applyFill="1" applyBorder="1" applyAlignment="1">
      <alignment vertical="center" wrapText="1"/>
      <protection/>
    </xf>
    <xf numFmtId="3" fontId="40" fillId="0" borderId="73" xfId="100" applyNumberFormat="1" applyFont="1" applyFill="1" applyBorder="1" applyAlignment="1">
      <alignment vertical="center" wrapText="1"/>
      <protection/>
    </xf>
    <xf numFmtId="3" fontId="39" fillId="0" borderId="21" xfId="100" applyNumberFormat="1" applyFont="1" applyFill="1" applyBorder="1" applyAlignment="1">
      <alignment vertical="center"/>
      <protection/>
    </xf>
    <xf numFmtId="3" fontId="40" fillId="0" borderId="19" xfId="100" applyNumberFormat="1" applyFont="1" applyFill="1" applyBorder="1" applyAlignment="1">
      <alignment vertical="center"/>
      <protection/>
    </xf>
    <xf numFmtId="3" fontId="40" fillId="0" borderId="19" xfId="100" applyNumberFormat="1" applyFont="1" applyFill="1" applyBorder="1" applyAlignment="1">
      <alignment horizontal="right" vertical="center"/>
      <protection/>
    </xf>
    <xf numFmtId="3" fontId="40" fillId="0" borderId="20" xfId="100" applyNumberFormat="1" applyFont="1" applyFill="1" applyBorder="1" applyAlignment="1">
      <alignment vertical="center" wrapText="1"/>
      <protection/>
    </xf>
    <xf numFmtId="3" fontId="40" fillId="0" borderId="76" xfId="100" applyNumberFormat="1" applyFont="1" applyFill="1" applyBorder="1" applyAlignment="1">
      <alignment vertical="center" wrapText="1"/>
      <protection/>
    </xf>
    <xf numFmtId="3" fontId="39" fillId="0" borderId="26" xfId="100" applyNumberFormat="1" applyFont="1" applyFill="1" applyBorder="1" applyAlignment="1">
      <alignment vertical="center"/>
      <protection/>
    </xf>
    <xf numFmtId="3" fontId="39" fillId="0" borderId="50" xfId="100" applyNumberFormat="1" applyFont="1" applyFill="1" applyBorder="1" applyAlignment="1">
      <alignment horizontal="left" vertical="center" wrapText="1"/>
      <protection/>
    </xf>
    <xf numFmtId="3" fontId="53" fillId="0" borderId="48" xfId="100" applyNumberFormat="1" applyFont="1" applyFill="1" applyBorder="1" applyAlignment="1">
      <alignment horizontal="center" vertical="center" wrapText="1"/>
      <protection/>
    </xf>
    <xf numFmtId="3" fontId="53" fillId="0" borderId="17" xfId="100" applyNumberFormat="1" applyFont="1" applyFill="1" applyBorder="1" applyAlignment="1">
      <alignment horizontal="center" vertical="center" wrapText="1"/>
      <protection/>
    </xf>
    <xf numFmtId="3" fontId="53" fillId="0" borderId="0" xfId="100" applyNumberFormat="1" applyFont="1" applyFill="1" applyBorder="1" applyAlignment="1">
      <alignment vertical="center" wrapText="1"/>
      <protection/>
    </xf>
    <xf numFmtId="3" fontId="53" fillId="0" borderId="39" xfId="100" applyNumberFormat="1" applyFont="1" applyFill="1" applyBorder="1" applyAlignment="1">
      <alignment horizontal="center" vertical="center" wrapText="1"/>
      <protection/>
    </xf>
    <xf numFmtId="0" fontId="40" fillId="0" borderId="53" xfId="104" applyFont="1" applyFill="1" applyBorder="1" applyAlignment="1">
      <alignment horizontal="center" vertical="center"/>
      <protection/>
    </xf>
    <xf numFmtId="0" fontId="39" fillId="0" borderId="53" xfId="104" applyFont="1" applyFill="1" applyBorder="1" applyAlignment="1">
      <alignment horizontal="center" vertical="center"/>
      <protection/>
    </xf>
    <xf numFmtId="0" fontId="40" fillId="0" borderId="75" xfId="104" applyFont="1" applyFill="1" applyBorder="1" applyAlignment="1">
      <alignment vertical="center"/>
      <protection/>
    </xf>
    <xf numFmtId="3" fontId="40" fillId="0" borderId="86" xfId="115" applyNumberFormat="1" applyFont="1" applyFill="1" applyBorder="1" applyAlignment="1">
      <alignment horizontal="center" vertical="center" wrapText="1"/>
      <protection/>
    </xf>
    <xf numFmtId="3" fontId="40" fillId="0" borderId="23" xfId="115" applyNumberFormat="1" applyFont="1" applyFill="1" applyBorder="1" applyAlignment="1">
      <alignment horizontal="center" vertical="center" wrapText="1"/>
      <protection/>
    </xf>
    <xf numFmtId="3" fontId="40" fillId="0" borderId="23" xfId="115" applyNumberFormat="1" applyFont="1" applyFill="1" applyBorder="1" applyAlignment="1">
      <alignment horizontal="center" vertical="center"/>
      <protection/>
    </xf>
    <xf numFmtId="3" fontId="39" fillId="0" borderId="23" xfId="115" applyNumberFormat="1" applyFont="1" applyFill="1" applyBorder="1" applyAlignment="1">
      <alignment horizontal="center" vertical="center"/>
      <protection/>
    </xf>
    <xf numFmtId="3" fontId="40" fillId="0" borderId="35" xfId="115" applyNumberFormat="1" applyFont="1" applyFill="1" applyBorder="1" applyAlignment="1">
      <alignment horizontal="center" vertical="center"/>
      <protection/>
    </xf>
    <xf numFmtId="0" fontId="45" fillId="0" borderId="0" xfId="114" applyFont="1" applyFill="1" applyBorder="1" applyAlignment="1">
      <alignment horizontal="center" vertical="center" wrapText="1"/>
      <protection/>
    </xf>
    <xf numFmtId="1" fontId="26" fillId="0" borderId="0" xfId="114" applyNumberFormat="1" applyFont="1" applyFill="1" applyBorder="1" applyAlignment="1">
      <alignment vertical="center"/>
      <protection/>
    </xf>
    <xf numFmtId="166" fontId="26" fillId="0" borderId="75" xfId="114" applyNumberFormat="1" applyFont="1" applyFill="1" applyBorder="1" applyAlignment="1">
      <alignment horizontal="right" vertical="center" wrapText="1"/>
      <protection/>
    </xf>
    <xf numFmtId="166" fontId="26" fillId="0" borderId="75" xfId="114" applyNumberFormat="1" applyFont="1" applyFill="1" applyBorder="1" applyAlignment="1">
      <alignment horizontal="center" vertical="center" wrapText="1"/>
      <protection/>
    </xf>
    <xf numFmtId="166" fontId="26" fillId="0" borderId="87" xfId="114" applyNumberFormat="1" applyFont="1" applyFill="1" applyBorder="1" applyAlignment="1">
      <alignment horizontal="right" vertical="center" wrapText="1"/>
      <protection/>
    </xf>
    <xf numFmtId="166" fontId="26" fillId="0" borderId="22" xfId="114" applyNumberFormat="1" applyFont="1" applyFill="1" applyBorder="1" applyAlignment="1">
      <alignment vertical="center"/>
      <protection/>
    </xf>
    <xf numFmtId="166" fontId="26" fillId="0" borderId="36" xfId="114" applyNumberFormat="1" applyFont="1" applyFill="1" applyBorder="1" applyAlignment="1">
      <alignment vertical="center"/>
      <protection/>
    </xf>
    <xf numFmtId="166" fontId="26" fillId="0" borderId="36" xfId="114" applyNumberFormat="1" applyFont="1" applyFill="1" applyBorder="1" applyAlignment="1">
      <alignment horizontal="right" vertical="center" wrapText="1"/>
      <protection/>
    </xf>
    <xf numFmtId="166" fontId="26" fillId="0" borderId="37" xfId="114" applyNumberFormat="1" applyFont="1" applyFill="1" applyBorder="1" applyAlignment="1">
      <alignment vertical="center"/>
      <protection/>
    </xf>
    <xf numFmtId="3" fontId="53" fillId="0" borderId="66" xfId="100" applyNumberFormat="1" applyFont="1" applyFill="1" applyBorder="1" applyAlignment="1">
      <alignment horizontal="center" wrapText="1"/>
      <protection/>
    </xf>
    <xf numFmtId="3" fontId="53" fillId="0" borderId="65" xfId="100" applyNumberFormat="1" applyFont="1" applyFill="1" applyBorder="1" applyAlignment="1">
      <alignment horizontal="centerContinuous" vertical="center" wrapText="1"/>
      <protection/>
    </xf>
    <xf numFmtId="3" fontId="53" fillId="0" borderId="30" xfId="100" applyNumberFormat="1" applyFont="1" applyFill="1" applyBorder="1" applyAlignment="1">
      <alignment horizontal="centerContinuous" vertical="center" wrapText="1"/>
      <protection/>
    </xf>
    <xf numFmtId="3" fontId="53" fillId="0" borderId="51" xfId="100" applyNumberFormat="1" applyFont="1" applyFill="1" applyBorder="1" applyAlignment="1">
      <alignment horizontal="center" vertical="center" wrapText="1"/>
      <protection/>
    </xf>
    <xf numFmtId="3" fontId="54" fillId="0" borderId="44" xfId="100" applyNumberFormat="1" applyFont="1" applyFill="1" applyBorder="1" applyAlignment="1">
      <alignment horizontal="center" wrapText="1"/>
      <protection/>
    </xf>
    <xf numFmtId="0" fontId="55" fillId="0" borderId="89" xfId="100" applyFont="1" applyFill="1" applyBorder="1" applyAlignment="1">
      <alignment horizontal="center" wrapText="1"/>
      <protection/>
    </xf>
    <xf numFmtId="3" fontId="53" fillId="0" borderId="89" xfId="100" applyNumberFormat="1" applyFont="1" applyFill="1" applyBorder="1" applyAlignment="1">
      <alignment horizontal="center" vertical="center" wrapText="1"/>
      <protection/>
    </xf>
    <xf numFmtId="3" fontId="53" fillId="0" borderId="61" xfId="100" applyNumberFormat="1" applyFont="1" applyFill="1" applyBorder="1" applyAlignment="1">
      <alignment horizontal="center" vertical="center" wrapText="1"/>
      <protection/>
    </xf>
    <xf numFmtId="3" fontId="26" fillId="0" borderId="42" xfId="100" applyNumberFormat="1" applyFont="1" applyFill="1" applyBorder="1" applyAlignment="1">
      <alignment vertical="center" wrapText="1"/>
      <protection/>
    </xf>
    <xf numFmtId="3" fontId="26" fillId="0" borderId="42" xfId="100" applyNumberFormat="1" applyFont="1" applyFill="1" applyBorder="1" applyAlignment="1">
      <alignment horizontal="center" vertical="center" wrapText="1"/>
      <protection/>
    </xf>
    <xf numFmtId="3" fontId="26" fillId="0" borderId="42" xfId="100" applyNumberFormat="1" applyFont="1" applyFill="1" applyBorder="1" applyAlignment="1">
      <alignment horizontal="right" vertical="center" wrapText="1"/>
      <protection/>
    </xf>
    <xf numFmtId="3" fontId="51" fillId="0" borderId="42" xfId="100" applyNumberFormat="1" applyFont="1" applyFill="1" applyBorder="1" applyAlignment="1">
      <alignment vertical="center" wrapText="1"/>
      <protection/>
    </xf>
    <xf numFmtId="3" fontId="27" fillId="0" borderId="31" xfId="100" applyNumberFormat="1" applyFont="1" applyFill="1" applyBorder="1" applyAlignment="1">
      <alignment vertical="center" wrapText="1"/>
      <protection/>
    </xf>
    <xf numFmtId="0" fontId="26" fillId="0" borderId="69" xfId="105" applyFont="1" applyFill="1" applyBorder="1" applyAlignment="1">
      <alignment vertical="center" wrapText="1"/>
      <protection/>
    </xf>
    <xf numFmtId="3" fontId="26" fillId="0" borderId="21" xfId="100" applyNumberFormat="1" applyFont="1" applyFill="1" applyBorder="1" applyAlignment="1">
      <alignment vertical="center" wrapText="1"/>
      <protection/>
    </xf>
    <xf numFmtId="3" fontId="26" fillId="0" borderId="19" xfId="100" applyNumberFormat="1" applyFont="1" applyFill="1" applyBorder="1" applyAlignment="1">
      <alignment vertical="center" wrapText="1"/>
      <protection/>
    </xf>
    <xf numFmtId="0" fontId="26" fillId="0" borderId="19" xfId="114" applyFont="1" applyFill="1" applyBorder="1" applyAlignment="1">
      <alignment vertical="center" wrapText="1"/>
      <protection/>
    </xf>
    <xf numFmtId="0" fontId="26" fillId="0" borderId="57" xfId="114" applyFont="1" applyFill="1" applyBorder="1" applyAlignment="1">
      <alignment vertical="center" wrapText="1"/>
      <protection/>
    </xf>
    <xf numFmtId="3" fontId="26" fillId="0" borderId="33" xfId="100" applyNumberFormat="1" applyFont="1" applyFill="1" applyBorder="1" applyAlignment="1">
      <alignment horizontal="center" vertical="center" wrapText="1"/>
      <protection/>
    </xf>
    <xf numFmtId="3" fontId="40" fillId="0" borderId="21" xfId="100" applyNumberFormat="1" applyFont="1" applyFill="1" applyBorder="1" applyAlignment="1">
      <alignment horizontal="center" vertical="center" wrapText="1"/>
      <protection/>
    </xf>
    <xf numFmtId="3" fontId="26" fillId="0" borderId="19" xfId="100" applyNumberFormat="1" applyFont="1" applyFill="1" applyBorder="1" applyAlignment="1">
      <alignment horizontal="center" vertical="center" wrapText="1"/>
      <protection/>
    </xf>
    <xf numFmtId="3" fontId="26" fillId="0" borderId="57" xfId="100" applyNumberFormat="1" applyFont="1" applyFill="1" applyBorder="1" applyAlignment="1">
      <alignment horizontal="center" vertical="center" wrapText="1"/>
      <protection/>
    </xf>
    <xf numFmtId="3" fontId="26" fillId="0" borderId="64" xfId="100" applyNumberFormat="1" applyFont="1" applyFill="1" applyBorder="1" applyAlignment="1">
      <alignment horizontal="center" vertical="center" wrapText="1"/>
      <protection/>
    </xf>
    <xf numFmtId="0" fontId="26" fillId="0" borderId="64" xfId="100" applyNumberFormat="1" applyFont="1" applyFill="1" applyBorder="1" applyAlignment="1">
      <alignment horizontal="center" vertical="center" wrapText="1"/>
      <protection/>
    </xf>
    <xf numFmtId="3" fontId="26" fillId="0" borderId="33" xfId="100" applyNumberFormat="1" applyFont="1" applyFill="1" applyBorder="1" applyAlignment="1">
      <alignment horizontal="right" vertical="center" wrapText="1"/>
      <protection/>
    </xf>
    <xf numFmtId="3" fontId="26" fillId="0" borderId="21" xfId="100" applyNumberFormat="1" applyFont="1" applyFill="1" applyBorder="1" applyAlignment="1">
      <alignment horizontal="right" vertical="center" wrapText="1"/>
      <protection/>
    </xf>
    <xf numFmtId="3" fontId="26" fillId="0" borderId="19" xfId="100" applyNumberFormat="1" applyFont="1" applyFill="1" applyBorder="1" applyAlignment="1">
      <alignment horizontal="right" vertical="center" wrapText="1"/>
      <protection/>
    </xf>
    <xf numFmtId="3" fontId="26" fillId="0" borderId="57" xfId="100" applyNumberFormat="1" applyFont="1" applyFill="1" applyBorder="1" applyAlignment="1">
      <alignment horizontal="right" vertical="center" wrapText="1"/>
      <protection/>
    </xf>
    <xf numFmtId="3" fontId="26" fillId="0" borderId="86" xfId="100" applyNumberFormat="1" applyFont="1" applyFill="1" applyBorder="1" applyAlignment="1">
      <alignment vertical="center" wrapText="1"/>
      <protection/>
    </xf>
    <xf numFmtId="3" fontId="26" fillId="0" borderId="75" xfId="100" applyNumberFormat="1" applyFont="1" applyFill="1" applyBorder="1" applyAlignment="1">
      <alignment vertical="center" wrapText="1"/>
      <protection/>
    </xf>
    <xf numFmtId="3" fontId="26" fillId="0" borderId="23" xfId="100" applyNumberFormat="1" applyFont="1" applyFill="1" applyBorder="1" applyAlignment="1">
      <alignment vertical="center" wrapText="1"/>
      <protection/>
    </xf>
    <xf numFmtId="3" fontId="26" fillId="0" borderId="35" xfId="100" applyNumberFormat="1" applyFont="1" applyFill="1" applyBorder="1" applyAlignment="1">
      <alignment vertical="center" wrapText="1"/>
      <protection/>
    </xf>
    <xf numFmtId="3" fontId="26" fillId="0" borderId="36" xfId="100" applyNumberFormat="1" applyFont="1" applyFill="1" applyBorder="1" applyAlignment="1">
      <alignment vertical="center" wrapText="1"/>
      <protection/>
    </xf>
    <xf numFmtId="0" fontId="27" fillId="0" borderId="31" xfId="114" applyFont="1" applyFill="1" applyBorder="1" applyAlignment="1">
      <alignment vertical="center"/>
      <protection/>
    </xf>
    <xf numFmtId="166" fontId="27" fillId="0" borderId="32" xfId="114" applyNumberFormat="1" applyFont="1" applyFill="1" applyBorder="1" applyAlignment="1">
      <alignment vertical="center"/>
      <protection/>
    </xf>
    <xf numFmtId="49" fontId="1" fillId="0" borderId="23" xfId="0" applyNumberFormat="1" applyFont="1" applyBorder="1" applyAlignment="1">
      <alignment/>
    </xf>
    <xf numFmtId="0" fontId="59" fillId="0" borderId="0" xfId="102" applyFont="1" applyAlignment="1">
      <alignment horizontal="center" vertical="center"/>
      <protection/>
    </xf>
    <xf numFmtId="0" fontId="99" fillId="0" borderId="0" xfId="102">
      <alignment/>
      <protection/>
    </xf>
    <xf numFmtId="0" fontId="58" fillId="0" borderId="42" xfId="102" applyFont="1" applyBorder="1">
      <alignment/>
      <protection/>
    </xf>
    <xf numFmtId="0" fontId="99" fillId="0" borderId="75" xfId="102" applyBorder="1">
      <alignment/>
      <protection/>
    </xf>
    <xf numFmtId="0" fontId="99" fillId="0" borderId="87" xfId="102" applyBorder="1">
      <alignment/>
      <protection/>
    </xf>
    <xf numFmtId="0" fontId="99" fillId="0" borderId="90" xfId="102" applyBorder="1">
      <alignment/>
      <protection/>
    </xf>
    <xf numFmtId="0" fontId="99" fillId="0" borderId="91" xfId="102" applyBorder="1">
      <alignment/>
      <protection/>
    </xf>
    <xf numFmtId="0" fontId="99" fillId="0" borderId="92" xfId="102" applyBorder="1">
      <alignment/>
      <protection/>
    </xf>
    <xf numFmtId="0" fontId="99" fillId="0" borderId="93" xfId="102" applyBorder="1">
      <alignment/>
      <protection/>
    </xf>
    <xf numFmtId="0" fontId="99" fillId="0" borderId="33" xfId="102" applyBorder="1">
      <alignment/>
      <protection/>
    </xf>
    <xf numFmtId="0" fontId="99" fillId="0" borderId="34" xfId="102" applyBorder="1">
      <alignment/>
      <protection/>
    </xf>
    <xf numFmtId="0" fontId="99" fillId="0" borderId="36" xfId="102" applyBorder="1">
      <alignment/>
      <protection/>
    </xf>
    <xf numFmtId="0" fontId="99" fillId="0" borderId="37" xfId="102" applyBorder="1">
      <alignment/>
      <protection/>
    </xf>
    <xf numFmtId="0" fontId="60" fillId="0" borderId="0" xfId="102" applyFont="1" applyAlignment="1">
      <alignment horizontal="center" vertical="center"/>
      <protection/>
    </xf>
    <xf numFmtId="0" fontId="61" fillId="0" borderId="0" xfId="102" applyFont="1" applyAlignment="1">
      <alignment wrapText="1"/>
      <protection/>
    </xf>
    <xf numFmtId="3" fontId="40" fillId="0" borderId="70" xfId="115" applyNumberFormat="1" applyFont="1" applyFill="1" applyBorder="1" applyAlignment="1">
      <alignment horizontal="center" vertical="center" wrapText="1"/>
      <protection/>
    </xf>
    <xf numFmtId="3" fontId="40" fillId="0" borderId="53" xfId="115" applyNumberFormat="1" applyFont="1" applyFill="1" applyBorder="1" applyAlignment="1">
      <alignment horizontal="center" vertical="center" wrapText="1"/>
      <protection/>
    </xf>
    <xf numFmtId="3" fontId="40" fillId="0" borderId="53" xfId="115" applyNumberFormat="1" applyFont="1" applyFill="1" applyBorder="1" applyAlignment="1">
      <alignment horizontal="center" vertical="center"/>
      <protection/>
    </xf>
    <xf numFmtId="3" fontId="39" fillId="0" borderId="53" xfId="115" applyNumberFormat="1" applyFont="1" applyFill="1" applyBorder="1" applyAlignment="1">
      <alignment horizontal="center" vertical="center"/>
      <protection/>
    </xf>
    <xf numFmtId="3" fontId="40" fillId="0" borderId="74" xfId="115" applyNumberFormat="1" applyFont="1" applyFill="1" applyBorder="1" applyAlignment="1">
      <alignment horizontal="center" vertical="center"/>
      <protection/>
    </xf>
    <xf numFmtId="3" fontId="40" fillId="0" borderId="42" xfId="115" applyNumberFormat="1" applyFont="1" applyFill="1" applyBorder="1" applyAlignment="1">
      <alignment horizontal="right" vertical="center"/>
      <protection/>
    </xf>
    <xf numFmtId="3" fontId="53" fillId="0" borderId="83" xfId="115" applyNumberFormat="1" applyFont="1" applyFill="1" applyBorder="1" applyAlignment="1">
      <alignment vertical="center"/>
      <protection/>
    </xf>
    <xf numFmtId="3" fontId="53" fillId="0" borderId="83" xfId="115" applyNumberFormat="1" applyFont="1" applyFill="1" applyBorder="1" applyAlignment="1">
      <alignment horizontal="right" vertical="center"/>
      <protection/>
    </xf>
    <xf numFmtId="3" fontId="19" fillId="0" borderId="0" xfId="100" applyNumberFormat="1" applyFont="1" applyAlignment="1">
      <alignment horizontal="center" vertical="center"/>
      <protection/>
    </xf>
    <xf numFmtId="0" fontId="19" fillId="0" borderId="0" xfId="100" applyFont="1" applyAlignment="1">
      <alignment horizontal="center"/>
      <protection/>
    </xf>
    <xf numFmtId="3" fontId="40" fillId="0" borderId="36" xfId="115" applyNumberFormat="1" applyFont="1" applyFill="1" applyBorder="1" applyAlignment="1">
      <alignment horizontal="right" vertical="center"/>
      <protection/>
    </xf>
    <xf numFmtId="0" fontId="40" fillId="0" borderId="21" xfId="104" applyFont="1" applyFill="1" applyBorder="1" applyAlignment="1">
      <alignment vertical="center"/>
      <protection/>
    </xf>
    <xf numFmtId="3" fontId="40" fillId="0" borderId="19" xfId="115" applyNumberFormat="1" applyFont="1" applyFill="1" applyBorder="1" applyAlignment="1">
      <alignment vertical="center"/>
      <protection/>
    </xf>
    <xf numFmtId="3" fontId="40" fillId="0" borderId="19" xfId="115" applyNumberFormat="1" applyFont="1" applyFill="1" applyBorder="1" applyAlignment="1">
      <alignment horizontal="left" vertical="center"/>
      <protection/>
    </xf>
    <xf numFmtId="3" fontId="40" fillId="0" borderId="19" xfId="115" applyNumberFormat="1" applyFont="1" applyFill="1" applyBorder="1" applyAlignment="1">
      <alignment horizontal="left" vertical="center" wrapText="1"/>
      <protection/>
    </xf>
    <xf numFmtId="3" fontId="40" fillId="0" borderId="20" xfId="115" applyNumberFormat="1" applyFont="1" applyFill="1" applyBorder="1" applyAlignment="1">
      <alignment horizontal="left" vertical="center" wrapText="1"/>
      <protection/>
    </xf>
    <xf numFmtId="3" fontId="40" fillId="0" borderId="57" xfId="115" applyNumberFormat="1" applyFont="1" applyFill="1" applyBorder="1" applyAlignment="1">
      <alignment horizontal="left" vertical="center" wrapText="1"/>
      <protection/>
    </xf>
    <xf numFmtId="3" fontId="40" fillId="0" borderId="23" xfId="115" applyNumberFormat="1" applyFont="1" applyFill="1" applyBorder="1" applyAlignment="1">
      <alignment horizontal="right" vertical="center"/>
      <protection/>
    </xf>
    <xf numFmtId="3" fontId="40" fillId="0" borderId="41" xfId="115" applyNumberFormat="1" applyFont="1" applyFill="1" applyBorder="1" applyAlignment="1">
      <alignment horizontal="right" vertical="center"/>
      <protection/>
    </xf>
    <xf numFmtId="3" fontId="40" fillId="0" borderId="35" xfId="115" applyNumberFormat="1" applyFont="1" applyFill="1" applyBorder="1" applyAlignment="1">
      <alignment horizontal="right" vertical="center"/>
      <protection/>
    </xf>
    <xf numFmtId="0" fontId="11" fillId="0" borderId="80" xfId="100" applyFont="1" applyFill="1" applyBorder="1">
      <alignment/>
      <protection/>
    </xf>
    <xf numFmtId="3" fontId="11" fillId="0" borderId="81" xfId="115" applyNumberFormat="1" applyFont="1" applyFill="1" applyBorder="1" applyAlignment="1">
      <alignment horizontal="center" vertical="top" wrapText="1"/>
      <protection/>
    </xf>
    <xf numFmtId="3" fontId="53" fillId="0" borderId="17" xfId="115" applyNumberFormat="1" applyFont="1" applyFill="1" applyBorder="1" applyAlignment="1">
      <alignment horizontal="right" vertical="center"/>
      <protection/>
    </xf>
    <xf numFmtId="0" fontId="40" fillId="0" borderId="70" xfId="104" applyFont="1" applyFill="1" applyBorder="1" applyAlignment="1">
      <alignment vertical="center"/>
      <protection/>
    </xf>
    <xf numFmtId="0" fontId="40" fillId="0" borderId="50" xfId="104" applyFont="1" applyFill="1" applyBorder="1" applyAlignment="1">
      <alignment vertical="center"/>
      <protection/>
    </xf>
    <xf numFmtId="3" fontId="53" fillId="0" borderId="94" xfId="115" applyNumberFormat="1" applyFont="1" applyFill="1" applyBorder="1" applyAlignment="1">
      <alignment vertical="center"/>
      <protection/>
    </xf>
    <xf numFmtId="0" fontId="39" fillId="0" borderId="17" xfId="104" applyFont="1" applyFill="1" applyBorder="1" applyAlignment="1">
      <alignment vertical="center" wrapText="1"/>
      <protection/>
    </xf>
    <xf numFmtId="3" fontId="39" fillId="0" borderId="17" xfId="115" applyNumberFormat="1" applyFont="1" applyFill="1" applyBorder="1" applyAlignment="1">
      <alignment vertical="center"/>
      <protection/>
    </xf>
    <xf numFmtId="0" fontId="56" fillId="0" borderId="29" xfId="99" applyFont="1" applyBorder="1" applyAlignment="1">
      <alignment horizontal="center" wrapText="1"/>
      <protection/>
    </xf>
    <xf numFmtId="3" fontId="39" fillId="0" borderId="68" xfId="100" applyNumberFormat="1" applyFont="1" applyFill="1" applyBorder="1" applyAlignment="1">
      <alignment vertical="center"/>
      <protection/>
    </xf>
    <xf numFmtId="3" fontId="40" fillId="0" borderId="64" xfId="100" applyNumberFormat="1" applyFont="1" applyFill="1" applyBorder="1" applyAlignment="1">
      <alignment vertical="center"/>
      <protection/>
    </xf>
    <xf numFmtId="3" fontId="40" fillId="0" borderId="76" xfId="100" applyNumberFormat="1" applyFont="1" applyFill="1" applyBorder="1" applyAlignment="1">
      <alignment vertical="center"/>
      <protection/>
    </xf>
    <xf numFmtId="3" fontId="40" fillId="0" borderId="64" xfId="100" applyNumberFormat="1" applyFont="1" applyFill="1" applyBorder="1">
      <alignment/>
      <protection/>
    </xf>
    <xf numFmtId="3" fontId="40" fillId="0" borderId="64" xfId="100" applyNumberFormat="1" applyFont="1" applyFill="1" applyBorder="1" applyAlignment="1">
      <alignment horizontal="right" vertical="center"/>
      <protection/>
    </xf>
    <xf numFmtId="3" fontId="39" fillId="0" borderId="51" xfId="100" applyNumberFormat="1" applyFont="1" applyFill="1" applyBorder="1" applyAlignment="1">
      <alignment vertical="center"/>
      <protection/>
    </xf>
    <xf numFmtId="3" fontId="39" fillId="0" borderId="48" xfId="100" applyNumberFormat="1" applyFont="1" applyFill="1" applyBorder="1" applyAlignment="1">
      <alignment vertical="center"/>
      <protection/>
    </xf>
    <xf numFmtId="3" fontId="40" fillId="0" borderId="19" xfId="100" applyNumberFormat="1" applyFont="1" applyFill="1" applyBorder="1">
      <alignment/>
      <protection/>
    </xf>
    <xf numFmtId="3" fontId="39" fillId="0" borderId="19" xfId="100" applyNumberFormat="1" applyFont="1" applyFill="1" applyBorder="1" applyAlignment="1">
      <alignment vertical="center"/>
      <protection/>
    </xf>
    <xf numFmtId="3" fontId="19" fillId="0" borderId="17" xfId="100" applyNumberFormat="1" applyFont="1" applyFill="1" applyBorder="1" applyAlignment="1">
      <alignment vertical="center"/>
      <protection/>
    </xf>
    <xf numFmtId="3" fontId="39" fillId="0" borderId="71" xfId="100" applyNumberFormat="1" applyFont="1" applyFill="1" applyBorder="1" applyAlignment="1">
      <alignment vertical="center"/>
      <protection/>
    </xf>
    <xf numFmtId="3" fontId="40" fillId="0" borderId="49" xfId="100" applyNumberFormat="1" applyFont="1" applyFill="1" applyBorder="1" applyAlignment="1">
      <alignment vertical="center"/>
      <protection/>
    </xf>
    <xf numFmtId="3" fontId="40" fillId="0" borderId="49" xfId="100" applyNumberFormat="1" applyFont="1" applyFill="1" applyBorder="1" applyAlignment="1">
      <alignment horizontal="right" vertical="center"/>
      <protection/>
    </xf>
    <xf numFmtId="3" fontId="40" fillId="0" borderId="72" xfId="100" applyNumberFormat="1" applyFont="1" applyFill="1" applyBorder="1" applyAlignment="1">
      <alignment vertical="center"/>
      <protection/>
    </xf>
    <xf numFmtId="3" fontId="43" fillId="0" borderId="21" xfId="100" applyNumberFormat="1" applyFont="1" applyBorder="1" applyAlignment="1">
      <alignment vertical="center"/>
      <protection/>
    </xf>
    <xf numFmtId="3" fontId="19" fillId="0" borderId="19" xfId="100" applyNumberFormat="1" applyFont="1" applyBorder="1" applyAlignment="1">
      <alignment vertical="center"/>
      <protection/>
    </xf>
    <xf numFmtId="3" fontId="43" fillId="0" borderId="19" xfId="100" applyNumberFormat="1" applyFont="1" applyBorder="1" applyAlignment="1">
      <alignment vertical="center"/>
      <protection/>
    </xf>
    <xf numFmtId="3" fontId="19" fillId="0" borderId="20" xfId="100" applyNumberFormat="1" applyFont="1" applyBorder="1" applyAlignment="1">
      <alignment vertical="center"/>
      <protection/>
    </xf>
    <xf numFmtId="3" fontId="19" fillId="0" borderId="45" xfId="100" applyNumberFormat="1" applyFont="1" applyFill="1" applyBorder="1" applyAlignment="1">
      <alignment vertical="center"/>
      <protection/>
    </xf>
    <xf numFmtId="3" fontId="62" fillId="0" borderId="21" xfId="100" applyNumberFormat="1" applyFont="1" applyFill="1" applyBorder="1" applyAlignment="1">
      <alignment vertical="center" wrapText="1"/>
      <protection/>
    </xf>
    <xf numFmtId="3" fontId="63" fillId="0" borderId="19" xfId="100" applyNumberFormat="1" applyFont="1" applyFill="1" applyBorder="1" applyAlignment="1">
      <alignment vertical="center" wrapText="1"/>
      <protection/>
    </xf>
    <xf numFmtId="3" fontId="63" fillId="0" borderId="20" xfId="100" applyNumberFormat="1" applyFont="1" applyFill="1" applyBorder="1" applyAlignment="1">
      <alignment vertical="center" wrapText="1"/>
      <protection/>
    </xf>
    <xf numFmtId="3" fontId="62" fillId="0" borderId="19" xfId="100" applyNumberFormat="1" applyFont="1" applyFill="1" applyBorder="1" applyAlignment="1">
      <alignment vertical="center" wrapText="1"/>
      <protection/>
    </xf>
    <xf numFmtId="3" fontId="62" fillId="0" borderId="18" xfId="100" applyNumberFormat="1" applyFont="1" applyFill="1" applyBorder="1" applyAlignment="1">
      <alignment vertical="center"/>
      <protection/>
    </xf>
    <xf numFmtId="3" fontId="63" fillId="0" borderId="57" xfId="100" applyNumberFormat="1" applyFont="1" applyFill="1" applyBorder="1" applyAlignment="1">
      <alignment vertical="center" wrapText="1"/>
      <protection/>
    </xf>
    <xf numFmtId="3" fontId="62" fillId="0" borderId="45" xfId="100" applyNumberFormat="1" applyFont="1" applyFill="1" applyBorder="1" applyAlignment="1">
      <alignment vertical="center"/>
      <protection/>
    </xf>
    <xf numFmtId="3" fontId="62" fillId="0" borderId="17" xfId="100" applyNumberFormat="1" applyFont="1" applyFill="1" applyBorder="1" applyAlignment="1">
      <alignment vertical="center"/>
      <protection/>
    </xf>
    <xf numFmtId="3" fontId="62" fillId="0" borderId="68" xfId="100" applyNumberFormat="1" applyFont="1" applyFill="1" applyBorder="1" applyAlignment="1">
      <alignment vertical="center" wrapText="1"/>
      <protection/>
    </xf>
    <xf numFmtId="3" fontId="63" fillId="0" borderId="64" xfId="100" applyNumberFormat="1" applyFont="1" applyFill="1" applyBorder="1" applyAlignment="1">
      <alignment vertical="center" wrapText="1"/>
      <protection/>
    </xf>
    <xf numFmtId="3" fontId="62" fillId="0" borderId="64" xfId="100" applyNumberFormat="1" applyFont="1" applyFill="1" applyBorder="1" applyAlignment="1">
      <alignment vertical="center" wrapText="1"/>
      <protection/>
    </xf>
    <xf numFmtId="3" fontId="63" fillId="0" borderId="73" xfId="100" applyNumberFormat="1" applyFont="1" applyFill="1" applyBorder="1" applyAlignment="1">
      <alignment vertical="center" wrapText="1"/>
      <protection/>
    </xf>
    <xf numFmtId="3" fontId="62" fillId="0" borderId="17" xfId="100" applyNumberFormat="1" applyFont="1" applyFill="1" applyBorder="1" applyAlignment="1">
      <alignment vertical="center" wrapText="1"/>
      <protection/>
    </xf>
    <xf numFmtId="3" fontId="34" fillId="0" borderId="17" xfId="11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1" fontId="26" fillId="0" borderId="19" xfId="110" applyNumberFormat="1" applyFont="1" applyBorder="1" applyAlignment="1">
      <alignment horizontal="right"/>
      <protection/>
    </xf>
    <xf numFmtId="1" fontId="26" fillId="0" borderId="20" xfId="110" applyNumberFormat="1" applyFont="1" applyBorder="1" applyAlignment="1">
      <alignment horizontal="right"/>
      <protection/>
    </xf>
    <xf numFmtId="1" fontId="29" fillId="0" borderId="17" xfId="110" applyNumberFormat="1" applyFont="1" applyFill="1" applyBorder="1" applyAlignment="1">
      <alignment horizontal="right"/>
      <protection/>
    </xf>
    <xf numFmtId="1" fontId="26" fillId="0" borderId="18" xfId="110" applyNumberFormat="1" applyFont="1" applyBorder="1" applyAlignment="1">
      <alignment horizontal="right"/>
      <protection/>
    </xf>
    <xf numFmtId="0" fontId="26" fillId="0" borderId="28" xfId="110" applyFont="1" applyBorder="1" applyAlignment="1">
      <alignment horizontal="right"/>
      <protection/>
    </xf>
    <xf numFmtId="0" fontId="26" fillId="0" borderId="54" xfId="110" applyFont="1" applyBorder="1" applyAlignment="1">
      <alignment horizontal="right"/>
      <protection/>
    </xf>
    <xf numFmtId="0" fontId="29" fillId="0" borderId="30" xfId="110" applyFont="1" applyFill="1" applyBorder="1" applyAlignment="1">
      <alignment horizontal="right"/>
      <protection/>
    </xf>
    <xf numFmtId="0" fontId="26" fillId="0" borderId="25" xfId="110" applyFont="1" applyBorder="1" applyAlignment="1">
      <alignment horizontal="right"/>
      <protection/>
    </xf>
    <xf numFmtId="0" fontId="26" fillId="0" borderId="19" xfId="110" applyFont="1" applyBorder="1" applyAlignment="1">
      <alignment horizontal="right"/>
      <protection/>
    </xf>
    <xf numFmtId="0" fontId="26" fillId="0" borderId="20" xfId="110" applyFont="1" applyBorder="1" applyAlignment="1">
      <alignment horizontal="right"/>
      <protection/>
    </xf>
    <xf numFmtId="0" fontId="29" fillId="0" borderId="17" xfId="110" applyFont="1" applyFill="1" applyBorder="1" applyAlignment="1">
      <alignment horizontal="right"/>
      <protection/>
    </xf>
    <xf numFmtId="0" fontId="26" fillId="0" borderId="18" xfId="110" applyFont="1" applyBorder="1" applyAlignment="1">
      <alignment horizontal="right"/>
      <protection/>
    </xf>
    <xf numFmtId="0" fontId="26" fillId="0" borderId="64" xfId="110" applyFont="1" applyBorder="1" applyAlignment="1">
      <alignment horizontal="right"/>
      <protection/>
    </xf>
    <xf numFmtId="0" fontId="26" fillId="0" borderId="76" xfId="110" applyFont="1" applyBorder="1" applyAlignment="1">
      <alignment horizontal="right"/>
      <protection/>
    </xf>
    <xf numFmtId="0" fontId="29" fillId="0" borderId="65" xfId="110" applyFont="1" applyFill="1" applyBorder="1" applyAlignment="1">
      <alignment horizontal="right"/>
      <protection/>
    </xf>
    <xf numFmtId="0" fontId="26" fillId="0" borderId="65" xfId="110" applyFont="1" applyBorder="1" applyAlignment="1">
      <alignment horizontal="center"/>
      <protection/>
    </xf>
    <xf numFmtId="0" fontId="26" fillId="0" borderId="64" xfId="110" applyFont="1" applyBorder="1" applyAlignment="1">
      <alignment horizontal="center"/>
      <protection/>
    </xf>
    <xf numFmtId="0" fontId="26" fillId="0" borderId="65" xfId="110" applyFont="1" applyFill="1" applyBorder="1" applyAlignment="1">
      <alignment horizontal="center"/>
      <protection/>
    </xf>
    <xf numFmtId="0" fontId="26" fillId="0" borderId="38" xfId="110" applyFont="1" applyBorder="1" applyAlignment="1">
      <alignment/>
      <protection/>
    </xf>
    <xf numFmtId="0" fontId="26" fillId="0" borderId="40" xfId="110" applyFont="1" applyBorder="1" applyAlignment="1">
      <alignment/>
      <protection/>
    </xf>
    <xf numFmtId="0" fontId="29" fillId="0" borderId="39" xfId="110" applyFont="1" applyFill="1" applyBorder="1" applyAlignment="1">
      <alignment/>
      <protection/>
    </xf>
    <xf numFmtId="0" fontId="26" fillId="0" borderId="27" xfId="110" applyFont="1" applyBorder="1" applyAlignment="1">
      <alignment/>
      <protection/>
    </xf>
    <xf numFmtId="0" fontId="27" fillId="0" borderId="39" xfId="110" applyFont="1" applyFill="1" applyBorder="1" applyAlignment="1">
      <alignment/>
      <protection/>
    </xf>
    <xf numFmtId="0" fontId="26" fillId="0" borderId="19" xfId="110" applyFont="1" applyBorder="1" applyAlignment="1">
      <alignment horizontal="center"/>
      <protection/>
    </xf>
    <xf numFmtId="0" fontId="26" fillId="0" borderId="20" xfId="110" applyFont="1" applyBorder="1" applyAlignment="1">
      <alignment horizontal="center"/>
      <protection/>
    </xf>
    <xf numFmtId="0" fontId="30" fillId="0" borderId="17" xfId="110" applyFont="1" applyFill="1" applyBorder="1" applyAlignment="1">
      <alignment horizontal="center"/>
      <protection/>
    </xf>
    <xf numFmtId="0" fontId="26" fillId="0" borderId="18" xfId="110" applyFont="1" applyBorder="1" applyAlignment="1">
      <alignment horizontal="center"/>
      <protection/>
    </xf>
    <xf numFmtId="0" fontId="26" fillId="0" borderId="17" xfId="110" applyFont="1" applyFill="1" applyBorder="1" applyAlignment="1">
      <alignment horizontal="center"/>
      <protection/>
    </xf>
    <xf numFmtId="0" fontId="26" fillId="0" borderId="52" xfId="110" applyFont="1" applyBorder="1" applyAlignment="1">
      <alignment horizontal="center" vertical="center" wrapText="1"/>
      <protection/>
    </xf>
    <xf numFmtId="0" fontId="26" fillId="0" borderId="52" xfId="110" applyFont="1" applyBorder="1" applyAlignment="1">
      <alignment horizontal="center"/>
      <protection/>
    </xf>
    <xf numFmtId="0" fontId="26" fillId="0" borderId="17" xfId="110" applyFont="1" applyBorder="1" applyAlignment="1">
      <alignment horizontal="center" vertical="center" wrapText="1"/>
      <protection/>
    </xf>
    <xf numFmtId="0" fontId="26" fillId="0" borderId="17" xfId="110" applyFont="1" applyBorder="1" applyAlignment="1">
      <alignment horizontal="center"/>
      <protection/>
    </xf>
    <xf numFmtId="0" fontId="26" fillId="0" borderId="30" xfId="110" applyFont="1" applyBorder="1" applyAlignment="1">
      <alignment horizontal="center" wrapText="1"/>
      <protection/>
    </xf>
    <xf numFmtId="0" fontId="26" fillId="0" borderId="30" xfId="110" applyFont="1" applyBorder="1" applyAlignment="1">
      <alignment horizontal="center"/>
      <protection/>
    </xf>
    <xf numFmtId="0" fontId="26" fillId="0" borderId="65" xfId="110" applyFont="1" applyBorder="1" applyAlignment="1">
      <alignment vertical="center" wrapText="1"/>
      <protection/>
    </xf>
    <xf numFmtId="0" fontId="26" fillId="0" borderId="48" xfId="110" applyFont="1" applyBorder="1" applyAlignment="1">
      <alignment/>
      <protection/>
    </xf>
    <xf numFmtId="0" fontId="26" fillId="0" borderId="65" xfId="110" applyFont="1" applyBorder="1" applyAlignment="1">
      <alignment/>
      <protection/>
    </xf>
    <xf numFmtId="0" fontId="26" fillId="0" borderId="39" xfId="110" applyFont="1" applyBorder="1" applyAlignment="1">
      <alignment/>
      <protection/>
    </xf>
    <xf numFmtId="0" fontId="27" fillId="0" borderId="30" xfId="110" applyFont="1" applyFill="1" applyBorder="1" applyAlignment="1">
      <alignment horizontal="right"/>
      <protection/>
    </xf>
    <xf numFmtId="0" fontId="26" fillId="0" borderId="71" xfId="110" applyFont="1" applyFill="1" applyBorder="1" applyAlignment="1">
      <alignment horizontal="center"/>
      <protection/>
    </xf>
    <xf numFmtId="0" fontId="26" fillId="0" borderId="49" xfId="110" applyFont="1" applyFill="1" applyBorder="1" applyAlignment="1">
      <alignment horizontal="center"/>
      <protection/>
    </xf>
    <xf numFmtId="0" fontId="26" fillId="0" borderId="49" xfId="110" applyFont="1" applyBorder="1" applyAlignment="1">
      <alignment horizontal="center"/>
      <protection/>
    </xf>
    <xf numFmtId="0" fontId="26" fillId="0" borderId="47" xfId="110" applyFont="1" applyBorder="1" applyAlignment="1">
      <alignment horizontal="center"/>
      <protection/>
    </xf>
    <xf numFmtId="0" fontId="26" fillId="0" borderId="48" xfId="110" applyFont="1" applyFill="1" applyBorder="1" applyAlignment="1">
      <alignment horizontal="center"/>
      <protection/>
    </xf>
    <xf numFmtId="0" fontId="26" fillId="0" borderId="26" xfId="110" applyFont="1" applyFill="1" applyBorder="1" applyAlignment="1">
      <alignment horizontal="center"/>
      <protection/>
    </xf>
    <xf numFmtId="0" fontId="26" fillId="0" borderId="64" xfId="110" applyFont="1" applyFill="1" applyBorder="1" applyAlignment="1">
      <alignment horizontal="center"/>
      <protection/>
    </xf>
    <xf numFmtId="0" fontId="26" fillId="0" borderId="76" xfId="110" applyFont="1" applyFill="1" applyBorder="1" applyAlignment="1">
      <alignment horizontal="center"/>
      <protection/>
    </xf>
    <xf numFmtId="0" fontId="26" fillId="0" borderId="21" xfId="110" applyFont="1" applyBorder="1" applyAlignment="1">
      <alignment horizontal="right"/>
      <protection/>
    </xf>
    <xf numFmtId="0" fontId="27" fillId="0" borderId="17" xfId="110" applyFont="1" applyFill="1" applyBorder="1" applyAlignment="1">
      <alignment horizontal="right"/>
      <protection/>
    </xf>
    <xf numFmtId="0" fontId="26" fillId="0" borderId="17" xfId="110" applyFont="1" applyBorder="1" applyAlignment="1">
      <alignment horizontal="right"/>
      <protection/>
    </xf>
    <xf numFmtId="0" fontId="27" fillId="0" borderId="65" xfId="110" applyFont="1" applyFill="1" applyBorder="1" applyAlignment="1">
      <alignment horizontal="right"/>
      <protection/>
    </xf>
    <xf numFmtId="0" fontId="26" fillId="0" borderId="65" xfId="110" applyFont="1" applyBorder="1" applyAlignment="1">
      <alignment horizontal="right"/>
      <protection/>
    </xf>
    <xf numFmtId="0" fontId="27" fillId="0" borderId="51" xfId="110" applyFont="1" applyFill="1" applyBorder="1" applyAlignment="1">
      <alignment/>
      <protection/>
    </xf>
    <xf numFmtId="0" fontId="27" fillId="0" borderId="61" xfId="110" applyFont="1" applyFill="1" applyBorder="1" applyAlignment="1">
      <alignment/>
      <protection/>
    </xf>
    <xf numFmtId="0" fontId="27" fillId="0" borderId="62" xfId="110" applyFont="1" applyFill="1" applyBorder="1" applyAlignment="1">
      <alignment/>
      <protection/>
    </xf>
    <xf numFmtId="0" fontId="26" fillId="0" borderId="39" xfId="110" applyFont="1" applyFill="1" applyBorder="1" applyAlignment="1">
      <alignment horizontal="center"/>
      <protection/>
    </xf>
    <xf numFmtId="0" fontId="27" fillId="0" borderId="68" xfId="110" applyFont="1" applyFill="1" applyBorder="1" applyAlignment="1">
      <alignment horizontal="right"/>
      <protection/>
    </xf>
    <xf numFmtId="0" fontId="27" fillId="0" borderId="81" xfId="110" applyFont="1" applyFill="1" applyBorder="1" applyAlignment="1">
      <alignment horizontal="right"/>
      <protection/>
    </xf>
    <xf numFmtId="0" fontId="27" fillId="0" borderId="45" xfId="110" applyFont="1" applyFill="1" applyBorder="1" applyAlignment="1">
      <alignment horizontal="right"/>
      <protection/>
    </xf>
    <xf numFmtId="0" fontId="27" fillId="0" borderId="48" xfId="110" applyFont="1" applyFill="1" applyBorder="1" applyAlignment="1">
      <alignment horizontal="right"/>
      <protection/>
    </xf>
    <xf numFmtId="0" fontId="26" fillId="0" borderId="61" xfId="110" applyFont="1" applyFill="1" applyBorder="1" applyAlignment="1">
      <alignment horizontal="center"/>
      <protection/>
    </xf>
    <xf numFmtId="0" fontId="27" fillId="0" borderId="63" xfId="110" applyFont="1" applyFill="1" applyBorder="1" applyAlignment="1">
      <alignment horizontal="right"/>
      <protection/>
    </xf>
    <xf numFmtId="0" fontId="11" fillId="0" borderId="39" xfId="0" applyFont="1" applyBorder="1" applyAlignment="1">
      <alignment horizontal="center"/>
    </xf>
    <xf numFmtId="49" fontId="0" fillId="0" borderId="20" xfId="0" applyNumberFormat="1" applyFont="1" applyBorder="1" applyAlignment="1">
      <alignment horizontal="right"/>
    </xf>
    <xf numFmtId="0" fontId="99" fillId="0" borderId="0" xfId="102" applyAlignment="1">
      <alignment horizontal="center"/>
      <protection/>
    </xf>
    <xf numFmtId="0" fontId="99" fillId="0" borderId="75" xfId="102" applyBorder="1" applyAlignment="1">
      <alignment horizontal="center"/>
      <protection/>
    </xf>
    <xf numFmtId="0" fontId="99" fillId="0" borderId="90" xfId="102" applyBorder="1" applyAlignment="1">
      <alignment horizontal="center"/>
      <protection/>
    </xf>
    <xf numFmtId="0" fontId="99" fillId="0" borderId="92" xfId="102" applyBorder="1" applyAlignment="1">
      <alignment horizontal="center"/>
      <protection/>
    </xf>
    <xf numFmtId="0" fontId="99" fillId="0" borderId="36" xfId="102" applyBorder="1" applyAlignment="1">
      <alignment horizontal="center"/>
      <protection/>
    </xf>
    <xf numFmtId="0" fontId="99" fillId="0" borderId="95" xfId="102" applyBorder="1" applyAlignment="1">
      <alignment horizontal="center"/>
      <protection/>
    </xf>
    <xf numFmtId="0" fontId="6" fillId="0" borderId="19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3" fontId="40" fillId="0" borderId="86" xfId="115" applyNumberFormat="1" applyFont="1" applyFill="1" applyBorder="1" applyAlignment="1">
      <alignment horizontal="right" vertical="center" wrapText="1"/>
      <protection/>
    </xf>
    <xf numFmtId="3" fontId="40" fillId="0" borderId="23" xfId="115" applyNumberFormat="1" applyFont="1" applyFill="1" applyBorder="1" applyAlignment="1">
      <alignment horizontal="right" vertical="center" wrapText="1"/>
      <protection/>
    </xf>
    <xf numFmtId="3" fontId="40" fillId="0" borderId="16" xfId="115" applyNumberFormat="1" applyFont="1" applyFill="1" applyBorder="1" applyAlignment="1">
      <alignment horizontal="right" vertical="center" wrapText="1"/>
      <protection/>
    </xf>
    <xf numFmtId="3" fontId="40" fillId="0" borderId="75" xfId="115" applyNumberFormat="1" applyFont="1" applyFill="1" applyBorder="1" applyAlignment="1">
      <alignment horizontal="right" vertical="center" wrapText="1"/>
      <protection/>
    </xf>
    <xf numFmtId="3" fontId="53" fillId="0" borderId="0" xfId="115" applyNumberFormat="1" applyFont="1" applyFill="1" applyBorder="1" applyAlignment="1">
      <alignment horizontal="right" vertical="center"/>
      <protection/>
    </xf>
    <xf numFmtId="3" fontId="53" fillId="0" borderId="30" xfId="115" applyNumberFormat="1" applyFont="1" applyFill="1" applyBorder="1" applyAlignment="1">
      <alignment vertical="center"/>
      <protection/>
    </xf>
    <xf numFmtId="3" fontId="40" fillId="0" borderId="75" xfId="115" applyNumberFormat="1" applyFont="1" applyFill="1" applyBorder="1" applyAlignment="1">
      <alignment vertical="center" wrapText="1"/>
      <protection/>
    </xf>
    <xf numFmtId="3" fontId="40" fillId="0" borderId="16" xfId="115" applyNumberFormat="1" applyFont="1" applyFill="1" applyBorder="1" applyAlignment="1">
      <alignment vertical="center" wrapText="1"/>
      <protection/>
    </xf>
    <xf numFmtId="3" fontId="40" fillId="0" borderId="16" xfId="115" applyNumberFormat="1" applyFont="1" applyFill="1" applyBorder="1" applyAlignment="1">
      <alignment vertical="center"/>
      <protection/>
    </xf>
    <xf numFmtId="3" fontId="53" fillId="0" borderId="50" xfId="11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46" xfId="0" applyFont="1" applyBorder="1" applyAlignment="1">
      <alignment/>
    </xf>
    <xf numFmtId="1" fontId="5" fillId="0" borderId="46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1" fontId="5" fillId="0" borderId="55" xfId="0" applyNumberFormat="1" applyFont="1" applyBorder="1" applyAlignment="1">
      <alignment/>
    </xf>
    <xf numFmtId="1" fontId="5" fillId="0" borderId="96" xfId="0" applyNumberFormat="1" applyFont="1" applyFill="1" applyBorder="1" applyAlignment="1">
      <alignment/>
    </xf>
    <xf numFmtId="1" fontId="5" fillId="0" borderId="97" xfId="0" applyNumberFormat="1" applyFont="1" applyFill="1" applyBorder="1" applyAlignment="1">
      <alignment/>
    </xf>
    <xf numFmtId="1" fontId="5" fillId="38" borderId="45" xfId="0" applyNumberFormat="1" applyFont="1" applyFill="1" applyBorder="1" applyAlignment="1">
      <alignment/>
    </xf>
    <xf numFmtId="1" fontId="5" fillId="38" borderId="48" xfId="0" applyNumberFormat="1" applyFont="1" applyFill="1" applyBorder="1" applyAlignment="1">
      <alignment/>
    </xf>
    <xf numFmtId="0" fontId="5" fillId="6" borderId="66" xfId="0" applyFont="1" applyFill="1" applyBorder="1" applyAlignment="1">
      <alignment/>
    </xf>
    <xf numFmtId="1" fontId="5" fillId="0" borderId="46" xfId="0" applyNumberFormat="1" applyFont="1" applyBorder="1" applyAlignment="1">
      <alignment/>
    </xf>
    <xf numFmtId="1" fontId="5" fillId="0" borderId="49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3" fontId="39" fillId="0" borderId="16" xfId="104" applyNumberFormat="1" applyFont="1" applyFill="1" applyBorder="1" applyAlignment="1">
      <alignment vertical="center"/>
      <protection/>
    </xf>
    <xf numFmtId="0" fontId="40" fillId="0" borderId="86" xfId="104" applyFont="1" applyFill="1" applyBorder="1" applyAlignment="1">
      <alignment vertical="center"/>
      <protection/>
    </xf>
    <xf numFmtId="0" fontId="26" fillId="0" borderId="33" xfId="104" applyFont="1" applyFill="1" applyBorder="1" applyAlignment="1">
      <alignment horizontal="center" vertical="center"/>
      <protection/>
    </xf>
    <xf numFmtId="0" fontId="26" fillId="0" borderId="69" xfId="104" applyFont="1" applyFill="1" applyBorder="1" applyAlignment="1">
      <alignment horizontal="center" vertical="center"/>
      <protection/>
    </xf>
    <xf numFmtId="0" fontId="40" fillId="0" borderId="23" xfId="104" applyFont="1" applyFill="1" applyBorder="1" applyAlignment="1">
      <alignment horizontal="center" vertical="center"/>
      <protection/>
    </xf>
    <xf numFmtId="0" fontId="39" fillId="0" borderId="23" xfId="104" applyFont="1" applyFill="1" applyBorder="1" applyAlignment="1">
      <alignment horizontal="center" vertical="center"/>
      <protection/>
    </xf>
    <xf numFmtId="0" fontId="39" fillId="0" borderId="35" xfId="104" applyFont="1" applyFill="1" applyBorder="1" applyAlignment="1">
      <alignment horizontal="center" vertical="center"/>
      <protection/>
    </xf>
    <xf numFmtId="0" fontId="39" fillId="0" borderId="74" xfId="104" applyFont="1" applyFill="1" applyBorder="1" applyAlignment="1">
      <alignment horizontal="center" vertical="center"/>
      <protection/>
    </xf>
    <xf numFmtId="3" fontId="39" fillId="0" borderId="42" xfId="104" applyNumberFormat="1" applyFont="1" applyFill="1" applyBorder="1" applyAlignment="1">
      <alignment vertical="center"/>
      <protection/>
    </xf>
    <xf numFmtId="0" fontId="40" fillId="0" borderId="19" xfId="104" applyFont="1" applyFill="1" applyBorder="1" applyAlignment="1">
      <alignment vertical="center"/>
      <protection/>
    </xf>
    <xf numFmtId="0" fontId="40" fillId="0" borderId="20" xfId="104" applyFont="1" applyFill="1" applyBorder="1" applyAlignment="1">
      <alignment vertical="center"/>
      <protection/>
    </xf>
    <xf numFmtId="3" fontId="53" fillId="0" borderId="29" xfId="104" applyNumberFormat="1" applyFont="1" applyFill="1" applyBorder="1" applyAlignment="1">
      <alignment vertical="center"/>
      <protection/>
    </xf>
    <xf numFmtId="3" fontId="53" fillId="0" borderId="31" xfId="104" applyNumberFormat="1" applyFont="1" applyFill="1" applyBorder="1" applyAlignment="1">
      <alignment vertical="center"/>
      <protection/>
    </xf>
    <xf numFmtId="3" fontId="53" fillId="0" borderId="32" xfId="104" applyNumberFormat="1" applyFont="1" applyFill="1" applyBorder="1" applyAlignment="1">
      <alignment vertical="center"/>
      <protection/>
    </xf>
    <xf numFmtId="3" fontId="27" fillId="0" borderId="29" xfId="104" applyNumberFormat="1" applyFont="1" applyBorder="1" applyAlignment="1">
      <alignment vertical="center"/>
      <protection/>
    </xf>
    <xf numFmtId="49" fontId="1" fillId="0" borderId="82" xfId="0" applyNumberFormat="1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7" fillId="0" borderId="39" xfId="0" applyFont="1" applyBorder="1" applyAlignment="1">
      <alignment vertical="center"/>
    </xf>
    <xf numFmtId="0" fontId="27" fillId="0" borderId="59" xfId="104" applyFont="1" applyFill="1" applyBorder="1" applyAlignment="1">
      <alignment horizontal="center" vertical="center"/>
      <protection/>
    </xf>
    <xf numFmtId="0" fontId="41" fillId="0" borderId="59" xfId="100" applyFont="1" applyFill="1" applyBorder="1" applyAlignment="1">
      <alignment vertical="center"/>
      <protection/>
    </xf>
    <xf numFmtId="0" fontId="40" fillId="0" borderId="0" xfId="104" applyFont="1" applyFill="1" applyBorder="1" applyAlignment="1">
      <alignment vertical="center"/>
      <protection/>
    </xf>
    <xf numFmtId="0" fontId="40" fillId="0" borderId="57" xfId="104" applyFont="1" applyFill="1" applyBorder="1" applyAlignment="1">
      <alignment vertical="center"/>
      <protection/>
    </xf>
    <xf numFmtId="0" fontId="53" fillId="0" borderId="45" xfId="104" applyFont="1" applyFill="1" applyBorder="1" applyAlignment="1">
      <alignment vertical="center" wrapText="1"/>
      <protection/>
    </xf>
    <xf numFmtId="0" fontId="53" fillId="0" borderId="17" xfId="104" applyFont="1" applyFill="1" applyBorder="1" applyAlignment="1">
      <alignment vertical="center"/>
      <protection/>
    </xf>
    <xf numFmtId="3" fontId="53" fillId="0" borderId="17" xfId="104" applyNumberFormat="1" applyFont="1" applyFill="1" applyBorder="1" applyAlignment="1">
      <alignment vertical="center"/>
      <protection/>
    </xf>
    <xf numFmtId="3" fontId="27" fillId="0" borderId="17" xfId="104" applyNumberFormat="1" applyFont="1" applyBorder="1" applyAlignment="1">
      <alignment vertical="center"/>
      <protection/>
    </xf>
    <xf numFmtId="0" fontId="41" fillId="0" borderId="0" xfId="100" applyFont="1" applyFill="1" applyBorder="1" applyAlignment="1">
      <alignment vertical="center"/>
      <protection/>
    </xf>
    <xf numFmtId="0" fontId="40" fillId="0" borderId="68" xfId="104" applyFont="1" applyFill="1" applyBorder="1" applyAlignment="1">
      <alignment vertical="center"/>
      <protection/>
    </xf>
    <xf numFmtId="0" fontId="40" fillId="0" borderId="64" xfId="104" applyFont="1" applyFill="1" applyBorder="1" applyAlignment="1">
      <alignment vertical="center"/>
      <protection/>
    </xf>
    <xf numFmtId="0" fontId="40" fillId="0" borderId="76" xfId="104" applyFont="1" applyFill="1" applyBorder="1" applyAlignment="1">
      <alignment vertical="center"/>
      <protection/>
    </xf>
    <xf numFmtId="0" fontId="53" fillId="0" borderId="61" xfId="104" applyFont="1" applyFill="1" applyBorder="1" applyAlignment="1">
      <alignment vertical="center" wrapText="1"/>
      <protection/>
    </xf>
    <xf numFmtId="0" fontId="53" fillId="0" borderId="65" xfId="104" applyFont="1" applyFill="1" applyBorder="1" applyAlignment="1">
      <alignment vertical="center"/>
      <protection/>
    </xf>
    <xf numFmtId="3" fontId="40" fillId="0" borderId="23" xfId="104" applyNumberFormat="1" applyFont="1" applyFill="1" applyBorder="1" applyAlignment="1">
      <alignment vertical="center"/>
      <protection/>
    </xf>
    <xf numFmtId="3" fontId="39" fillId="0" borderId="23" xfId="104" applyNumberFormat="1" applyFont="1" applyFill="1" applyBorder="1" applyAlignment="1">
      <alignment vertical="center"/>
      <protection/>
    </xf>
    <xf numFmtId="3" fontId="39" fillId="0" borderId="41" xfId="104" applyNumberFormat="1" applyFont="1" applyFill="1" applyBorder="1" applyAlignment="1">
      <alignment vertical="center"/>
      <protection/>
    </xf>
    <xf numFmtId="0" fontId="53" fillId="0" borderId="17" xfId="104" applyFont="1" applyFill="1" applyBorder="1" applyAlignment="1">
      <alignment vertical="center" wrapText="1"/>
      <protection/>
    </xf>
    <xf numFmtId="3" fontId="19" fillId="0" borderId="0" xfId="106" applyNumberFormat="1" applyFont="1" applyAlignment="1">
      <alignment vertical="center"/>
      <protection/>
    </xf>
    <xf numFmtId="0" fontId="19" fillId="0" borderId="0" xfId="106" applyFont="1" applyAlignment="1">
      <alignment vertical="center"/>
      <protection/>
    </xf>
    <xf numFmtId="3" fontId="19" fillId="0" borderId="0" xfId="106" applyNumberFormat="1" applyFont="1" applyBorder="1" applyAlignment="1">
      <alignment vertical="center"/>
      <protection/>
    </xf>
    <xf numFmtId="0" fontId="19" fillId="0" borderId="0" xfId="106" applyFont="1" applyBorder="1" applyAlignment="1">
      <alignment vertical="center"/>
      <protection/>
    </xf>
    <xf numFmtId="0" fontId="53" fillId="0" borderId="98" xfId="106" applyFont="1" applyBorder="1" applyAlignment="1">
      <alignment vertical="center"/>
      <protection/>
    </xf>
    <xf numFmtId="3" fontId="26" fillId="0" borderId="98" xfId="106" applyNumberFormat="1" applyFont="1" applyFill="1" applyBorder="1" applyAlignment="1">
      <alignment vertical="center"/>
      <protection/>
    </xf>
    <xf numFmtId="0" fontId="40" fillId="0" borderId="98" xfId="106" applyFont="1" applyBorder="1" applyAlignment="1">
      <alignment vertical="center"/>
      <protection/>
    </xf>
    <xf numFmtId="4" fontId="26" fillId="0" borderId="98" xfId="106" applyNumberFormat="1" applyFont="1" applyFill="1" applyBorder="1" applyAlignment="1">
      <alignment vertical="center"/>
      <protection/>
    </xf>
    <xf numFmtId="3" fontId="19" fillId="0" borderId="0" xfId="106" applyNumberFormat="1" applyFont="1" applyFill="1" applyAlignment="1">
      <alignment vertical="center"/>
      <protection/>
    </xf>
    <xf numFmtId="0" fontId="40" fillId="0" borderId="98" xfId="106" applyFont="1" applyBorder="1" applyAlignment="1">
      <alignment vertical="center" wrapText="1"/>
      <protection/>
    </xf>
    <xf numFmtId="0" fontId="40" fillId="0" borderId="99" xfId="106" applyFont="1" applyBorder="1" applyAlignment="1">
      <alignment vertical="center"/>
      <protection/>
    </xf>
    <xf numFmtId="3" fontId="26" fillId="0" borderId="98" xfId="106" applyNumberFormat="1" applyFont="1" applyBorder="1" applyAlignment="1">
      <alignment vertical="center"/>
      <protection/>
    </xf>
    <xf numFmtId="3" fontId="26" fillId="0" borderId="98" xfId="106" applyNumberFormat="1" applyFont="1" applyFill="1" applyBorder="1" applyAlignment="1">
      <alignment horizontal="right" vertical="center"/>
      <protection/>
    </xf>
    <xf numFmtId="167" fontId="26" fillId="0" borderId="98" xfId="106" applyNumberFormat="1" applyFont="1" applyFill="1" applyBorder="1" applyAlignment="1">
      <alignment vertical="center"/>
      <protection/>
    </xf>
    <xf numFmtId="0" fontId="39" fillId="0" borderId="0" xfId="106" applyFont="1" applyFill="1" applyBorder="1" applyAlignment="1">
      <alignment vertical="center"/>
      <protection/>
    </xf>
    <xf numFmtId="3" fontId="39" fillId="0" borderId="0" xfId="106" applyNumberFormat="1" applyFont="1" applyFill="1" applyBorder="1" applyAlignment="1">
      <alignment vertical="center"/>
      <protection/>
    </xf>
    <xf numFmtId="0" fontId="19" fillId="0" borderId="0" xfId="106" applyFont="1" applyFill="1" applyBorder="1" applyAlignment="1">
      <alignment vertical="center" wrapText="1"/>
      <protection/>
    </xf>
    <xf numFmtId="0" fontId="19" fillId="0" borderId="0" xfId="106" applyFont="1" applyBorder="1" applyAlignment="1">
      <alignment vertical="center" wrapText="1"/>
      <protection/>
    </xf>
    <xf numFmtId="3" fontId="19" fillId="0" borderId="0" xfId="106" applyNumberFormat="1" applyFont="1" applyBorder="1" applyAlignment="1">
      <alignment vertical="center" wrapText="1"/>
      <protection/>
    </xf>
    <xf numFmtId="0" fontId="56" fillId="0" borderId="100" xfId="99" applyFont="1" applyBorder="1" applyAlignment="1">
      <alignment horizontal="center" vertical="center" wrapText="1"/>
      <protection/>
    </xf>
    <xf numFmtId="0" fontId="56" fillId="0" borderId="101" xfId="99" applyFont="1" applyBorder="1" applyAlignment="1">
      <alignment horizontal="center" vertical="center" wrapText="1"/>
      <protection/>
    </xf>
    <xf numFmtId="0" fontId="56" fillId="0" borderId="102" xfId="99" applyFont="1" applyBorder="1" applyAlignment="1">
      <alignment horizontal="center" vertical="center" wrapText="1"/>
      <protection/>
    </xf>
    <xf numFmtId="0" fontId="56" fillId="0" borderId="30" xfId="99" applyFont="1" applyBorder="1" applyAlignment="1">
      <alignment horizontal="center" wrapText="1"/>
      <protection/>
    </xf>
    <xf numFmtId="0" fontId="56" fillId="0" borderId="30" xfId="99" applyFont="1" applyBorder="1">
      <alignment/>
      <protection/>
    </xf>
    <xf numFmtId="0" fontId="56" fillId="0" borderId="59" xfId="99" applyFont="1" applyBorder="1" applyAlignment="1">
      <alignment horizontal="center" vertical="center" wrapText="1"/>
      <protection/>
    </xf>
    <xf numFmtId="0" fontId="56" fillId="0" borderId="61" xfId="99" applyFont="1" applyBorder="1" applyAlignment="1">
      <alignment horizontal="center" vertical="center" wrapText="1"/>
      <protection/>
    </xf>
    <xf numFmtId="0" fontId="56" fillId="0" borderId="0" xfId="99" applyFont="1" applyBorder="1" applyAlignment="1">
      <alignment horizontal="center" vertical="center" wrapText="1"/>
      <protection/>
    </xf>
    <xf numFmtId="0" fontId="56" fillId="0" borderId="65" xfId="99" applyFont="1" applyBorder="1" applyAlignment="1">
      <alignment horizontal="center" wrapText="1"/>
      <protection/>
    </xf>
    <xf numFmtId="0" fontId="56" fillId="0" borderId="65" xfId="99" applyFont="1" applyBorder="1">
      <alignment/>
      <protection/>
    </xf>
    <xf numFmtId="3" fontId="19" fillId="0" borderId="18" xfId="100" applyNumberFormat="1" applyFont="1" applyBorder="1" applyAlignment="1">
      <alignment vertical="center"/>
      <protection/>
    </xf>
    <xf numFmtId="3" fontId="43" fillId="0" borderId="17" xfId="100" applyNumberFormat="1" applyFont="1" applyBorder="1" applyAlignment="1">
      <alignment vertical="center"/>
      <protection/>
    </xf>
    <xf numFmtId="3" fontId="43" fillId="0" borderId="20" xfId="100" applyNumberFormat="1" applyFont="1" applyBorder="1" applyAlignment="1">
      <alignment vertical="center"/>
      <protection/>
    </xf>
    <xf numFmtId="3" fontId="43" fillId="0" borderId="18" xfId="100" applyNumberFormat="1" applyFont="1" applyBorder="1" applyAlignment="1">
      <alignment vertical="center"/>
      <protection/>
    </xf>
    <xf numFmtId="3" fontId="19" fillId="0" borderId="61" xfId="100" applyNumberFormat="1" applyFont="1" applyBorder="1" applyAlignment="1">
      <alignment vertical="center"/>
      <protection/>
    </xf>
    <xf numFmtId="3" fontId="19" fillId="0" borderId="39" xfId="100" applyNumberFormat="1" applyFont="1" applyBorder="1" applyAlignment="1">
      <alignment vertical="center"/>
      <protection/>
    </xf>
    <xf numFmtId="3" fontId="43" fillId="39" borderId="17" xfId="100" applyNumberFormat="1" applyFont="1" applyFill="1" applyBorder="1" applyAlignment="1">
      <alignment vertical="center"/>
      <protection/>
    </xf>
    <xf numFmtId="3" fontId="19" fillId="38" borderId="39" xfId="100" applyNumberFormat="1" applyFont="1" applyFill="1" applyBorder="1" applyAlignment="1">
      <alignment vertical="center"/>
      <protection/>
    </xf>
    <xf numFmtId="3" fontId="19" fillId="38" borderId="17" xfId="100" applyNumberFormat="1" applyFont="1" applyFill="1" applyBorder="1" applyAlignment="1">
      <alignment vertical="center"/>
      <protection/>
    </xf>
    <xf numFmtId="3" fontId="19" fillId="0" borderId="62" xfId="100" applyNumberFormat="1" applyFont="1" applyBorder="1" applyAlignment="1">
      <alignment vertical="center"/>
      <protection/>
    </xf>
    <xf numFmtId="3" fontId="19" fillId="0" borderId="27" xfId="100" applyNumberFormat="1" applyFont="1" applyBorder="1" applyAlignment="1">
      <alignment vertical="center"/>
      <protection/>
    </xf>
    <xf numFmtId="3" fontId="19" fillId="0" borderId="38" xfId="100" applyNumberFormat="1" applyFont="1" applyBorder="1" applyAlignment="1">
      <alignment vertical="center"/>
      <protection/>
    </xf>
    <xf numFmtId="3" fontId="19" fillId="0" borderId="40" xfId="100" applyNumberFormat="1" applyFont="1" applyBorder="1" applyAlignment="1">
      <alignment vertical="center"/>
      <protection/>
    </xf>
    <xf numFmtId="3" fontId="19" fillId="39" borderId="39" xfId="100" applyNumberFormat="1" applyFont="1" applyFill="1" applyBorder="1" applyAlignment="1">
      <alignment vertical="center"/>
      <protection/>
    </xf>
    <xf numFmtId="3" fontId="19" fillId="0" borderId="94" xfId="100" applyNumberFormat="1" applyFont="1" applyBorder="1" applyAlignment="1">
      <alignment vertical="center"/>
      <protection/>
    </xf>
    <xf numFmtId="3" fontId="81" fillId="0" borderId="19" xfId="115" applyNumberFormat="1" applyFont="1" applyFill="1" applyBorder="1" applyAlignment="1">
      <alignment horizontal="left" vertical="center"/>
      <protection/>
    </xf>
    <xf numFmtId="0" fontId="82" fillId="0" borderId="17" xfId="104" applyFont="1" applyFill="1" applyBorder="1" applyAlignment="1">
      <alignment vertical="center" wrapText="1"/>
      <protection/>
    </xf>
    <xf numFmtId="0" fontId="81" fillId="0" borderId="50" xfId="104" applyFont="1" applyFill="1" applyBorder="1" applyAlignment="1">
      <alignment vertical="center"/>
      <protection/>
    </xf>
    <xf numFmtId="3" fontId="82" fillId="0" borderId="17" xfId="115" applyNumberFormat="1" applyFont="1" applyFill="1" applyBorder="1" applyAlignment="1">
      <alignment vertical="center"/>
      <protection/>
    </xf>
    <xf numFmtId="3" fontId="34" fillId="0" borderId="61" xfId="115" applyNumberFormat="1" applyFont="1" applyFill="1" applyBorder="1" applyAlignment="1">
      <alignment horizontal="center" vertical="center" wrapText="1"/>
      <protection/>
    </xf>
    <xf numFmtId="3" fontId="40" fillId="0" borderId="16" xfId="104" applyNumberFormat="1" applyFont="1" applyFill="1" applyBorder="1" applyAlignment="1">
      <alignment vertical="center" wrapText="1"/>
      <protection/>
    </xf>
    <xf numFmtId="3" fontId="37" fillId="0" borderId="0" xfId="104" applyNumberFormat="1" applyFont="1" applyAlignment="1">
      <alignment vertical="center"/>
      <protection/>
    </xf>
    <xf numFmtId="3" fontId="40" fillId="0" borderId="42" xfId="104" applyNumberFormat="1" applyFont="1" applyFill="1" applyBorder="1" applyAlignment="1">
      <alignment vertical="center"/>
      <protection/>
    </xf>
    <xf numFmtId="0" fontId="39" fillId="0" borderId="41" xfId="104" applyFont="1" applyFill="1" applyBorder="1" applyAlignment="1">
      <alignment horizontal="center" vertical="center"/>
      <protection/>
    </xf>
    <xf numFmtId="0" fontId="39" fillId="0" borderId="55" xfId="104" applyFont="1" applyFill="1" applyBorder="1" applyAlignment="1">
      <alignment horizontal="center" vertical="center"/>
      <protection/>
    </xf>
    <xf numFmtId="3" fontId="54" fillId="0" borderId="17" xfId="100" applyNumberFormat="1" applyFont="1" applyFill="1" applyBorder="1" applyAlignment="1">
      <alignment horizontal="center" vertical="center" wrapText="1"/>
      <protection/>
    </xf>
    <xf numFmtId="3" fontId="54" fillId="0" borderId="48" xfId="100" applyNumberFormat="1" applyFont="1" applyFill="1" applyBorder="1" applyAlignment="1">
      <alignment horizontal="center" vertical="center" wrapText="1"/>
      <protection/>
    </xf>
    <xf numFmtId="3" fontId="54" fillId="0" borderId="39" xfId="100" applyNumberFormat="1" applyFont="1" applyFill="1" applyBorder="1" applyAlignment="1">
      <alignment horizontal="center" vertical="center" wrapText="1"/>
      <protection/>
    </xf>
    <xf numFmtId="0" fontId="0" fillId="0" borderId="0" xfId="99" applyFont="1" applyAlignment="1">
      <alignment/>
      <protection/>
    </xf>
    <xf numFmtId="3" fontId="54" fillId="0" borderId="0" xfId="100" applyNumberFormat="1" applyFont="1" applyFill="1" applyBorder="1" applyAlignment="1">
      <alignment vertical="center" wrapText="1"/>
      <protection/>
    </xf>
    <xf numFmtId="3" fontId="42" fillId="0" borderId="17" xfId="100" applyNumberFormat="1" applyFont="1" applyFill="1" applyBorder="1" applyAlignment="1">
      <alignment vertical="center" wrapText="1"/>
      <protection/>
    </xf>
    <xf numFmtId="3" fontId="42" fillId="0" borderId="48" xfId="100" applyNumberFormat="1" applyFont="1" applyFill="1" applyBorder="1" applyAlignment="1">
      <alignment vertical="center" wrapText="1"/>
      <protection/>
    </xf>
    <xf numFmtId="3" fontId="83" fillId="0" borderId="17" xfId="100" applyNumberFormat="1" applyFont="1" applyFill="1" applyBorder="1" applyAlignment="1">
      <alignment vertical="center" wrapText="1"/>
      <protection/>
    </xf>
    <xf numFmtId="3" fontId="42" fillId="0" borderId="17" xfId="100" applyNumberFormat="1" applyFont="1" applyFill="1" applyBorder="1" applyAlignment="1">
      <alignment vertical="center"/>
      <protection/>
    </xf>
    <xf numFmtId="3" fontId="42" fillId="0" borderId="0" xfId="100" applyNumberFormat="1" applyFont="1" applyFill="1" applyBorder="1" applyAlignment="1">
      <alignment vertical="center"/>
      <protection/>
    </xf>
    <xf numFmtId="3" fontId="83" fillId="0" borderId="65" xfId="100" applyNumberFormat="1" applyFont="1" applyFill="1" applyBorder="1" applyAlignment="1">
      <alignment vertical="center" wrapText="1"/>
      <protection/>
    </xf>
    <xf numFmtId="3" fontId="80" fillId="0" borderId="46" xfId="100" applyNumberFormat="1" applyFont="1" applyFill="1" applyBorder="1" applyAlignment="1">
      <alignment vertical="center" wrapText="1"/>
      <protection/>
    </xf>
    <xf numFmtId="3" fontId="80" fillId="0" borderId="18" xfId="100" applyNumberFormat="1" applyFont="1" applyFill="1" applyBorder="1" applyAlignment="1">
      <alignment vertical="center"/>
      <protection/>
    </xf>
    <xf numFmtId="3" fontId="80" fillId="0" borderId="0" xfId="100" applyNumberFormat="1" applyFont="1" applyFill="1" applyBorder="1" applyAlignment="1">
      <alignment vertical="center"/>
      <protection/>
    </xf>
    <xf numFmtId="3" fontId="80" fillId="0" borderId="18" xfId="100" applyNumberFormat="1" applyFont="1" applyFill="1" applyBorder="1" applyAlignment="1">
      <alignment vertical="center" wrapText="1"/>
      <protection/>
    </xf>
    <xf numFmtId="3" fontId="84" fillId="0" borderId="26" xfId="100" applyNumberFormat="1" applyFont="1" applyFill="1" applyBorder="1" applyAlignment="1">
      <alignment vertical="center" wrapText="1"/>
      <protection/>
    </xf>
    <xf numFmtId="3" fontId="80" fillId="0" borderId="49" xfId="100" applyNumberFormat="1" applyFont="1" applyFill="1" applyBorder="1" applyAlignment="1">
      <alignment vertical="center" wrapText="1"/>
      <protection/>
    </xf>
    <xf numFmtId="3" fontId="80" fillId="0" borderId="19" xfId="100" applyNumberFormat="1" applyFont="1" applyFill="1" applyBorder="1" applyAlignment="1">
      <alignment vertical="center"/>
      <protection/>
    </xf>
    <xf numFmtId="3" fontId="80" fillId="0" borderId="19" xfId="100" applyNumberFormat="1" applyFont="1" applyFill="1" applyBorder="1" applyAlignment="1">
      <alignment vertical="center" wrapText="1"/>
      <protection/>
    </xf>
    <xf numFmtId="3" fontId="84" fillId="0" borderId="64" xfId="100" applyNumberFormat="1" applyFont="1" applyFill="1" applyBorder="1" applyAlignment="1">
      <alignment vertical="center" wrapText="1"/>
      <protection/>
    </xf>
    <xf numFmtId="3" fontId="80" fillId="0" borderId="47" xfId="100" applyNumberFormat="1" applyFont="1" applyFill="1" applyBorder="1" applyAlignment="1">
      <alignment vertical="center" wrapText="1"/>
      <protection/>
    </xf>
    <xf numFmtId="3" fontId="84" fillId="0" borderId="20" xfId="100" applyNumberFormat="1" applyFont="1" applyFill="1" applyBorder="1" applyAlignment="1">
      <alignment vertical="center" wrapText="1"/>
      <protection/>
    </xf>
    <xf numFmtId="3" fontId="80" fillId="0" borderId="20" xfId="100" applyNumberFormat="1" applyFont="1" applyFill="1" applyBorder="1" applyAlignment="1">
      <alignment vertical="center"/>
      <protection/>
    </xf>
    <xf numFmtId="3" fontId="80" fillId="0" borderId="19" xfId="100" applyNumberFormat="1" applyFont="1" applyFill="1" applyBorder="1">
      <alignment/>
      <protection/>
    </xf>
    <xf numFmtId="3" fontId="42" fillId="0" borderId="49" xfId="100" applyNumberFormat="1" applyFont="1" applyFill="1" applyBorder="1" applyAlignment="1">
      <alignment vertical="center" wrapText="1"/>
      <protection/>
    </xf>
    <xf numFmtId="3" fontId="42" fillId="0" borderId="19" xfId="100" applyNumberFormat="1" applyFont="1" applyFill="1" applyBorder="1" applyAlignment="1">
      <alignment vertical="center" wrapText="1"/>
      <protection/>
    </xf>
    <xf numFmtId="3" fontId="83" fillId="0" borderId="64" xfId="100" applyNumberFormat="1" applyFont="1" applyFill="1" applyBorder="1" applyAlignment="1">
      <alignment vertical="center" wrapText="1"/>
      <protection/>
    </xf>
    <xf numFmtId="3" fontId="80" fillId="0" borderId="57" xfId="100" applyNumberFormat="1" applyFont="1" applyFill="1" applyBorder="1" applyAlignment="1">
      <alignment vertical="center" wrapText="1"/>
      <protection/>
    </xf>
    <xf numFmtId="3" fontId="42" fillId="0" borderId="20" xfId="100" applyNumberFormat="1" applyFont="1" applyFill="1" applyBorder="1" applyAlignment="1">
      <alignment vertical="center" wrapText="1"/>
      <protection/>
    </xf>
    <xf numFmtId="3" fontId="80" fillId="0" borderId="20" xfId="100" applyNumberFormat="1" applyFont="1" applyFill="1" applyBorder="1" applyAlignment="1">
      <alignment vertical="center" wrapText="1"/>
      <protection/>
    </xf>
    <xf numFmtId="3" fontId="84" fillId="0" borderId="76" xfId="100" applyNumberFormat="1" applyFont="1" applyFill="1" applyBorder="1" applyAlignment="1">
      <alignment vertical="center" wrapText="1"/>
      <protection/>
    </xf>
    <xf numFmtId="3" fontId="42" fillId="39" borderId="17" xfId="100" applyNumberFormat="1" applyFont="1" applyFill="1" applyBorder="1" applyAlignment="1">
      <alignment horizontal="left" vertical="center" wrapText="1"/>
      <protection/>
    </xf>
    <xf numFmtId="3" fontId="80" fillId="39" borderId="17" xfId="100" applyNumberFormat="1" applyFont="1" applyFill="1" applyBorder="1" applyAlignment="1">
      <alignment horizontal="right" vertical="center"/>
      <protection/>
    </xf>
    <xf numFmtId="3" fontId="42" fillId="39" borderId="48" xfId="100" applyNumberFormat="1" applyFont="1" applyFill="1" applyBorder="1" applyAlignment="1">
      <alignment vertical="center" wrapText="1"/>
      <protection/>
    </xf>
    <xf numFmtId="3" fontId="80" fillId="0" borderId="71" xfId="100" applyNumberFormat="1" applyFont="1" applyFill="1" applyBorder="1" applyAlignment="1">
      <alignment vertical="center" wrapText="1"/>
      <protection/>
    </xf>
    <xf numFmtId="3" fontId="80" fillId="0" borderId="21" xfId="100" applyNumberFormat="1" applyFont="1" applyFill="1" applyBorder="1" applyAlignment="1">
      <alignment vertical="center" wrapText="1"/>
      <protection/>
    </xf>
    <xf numFmtId="3" fontId="84" fillId="0" borderId="68" xfId="100" applyNumberFormat="1" applyFont="1" applyFill="1" applyBorder="1" applyAlignment="1">
      <alignment vertical="center" wrapText="1"/>
      <protection/>
    </xf>
    <xf numFmtId="3" fontId="80" fillId="0" borderId="21" xfId="100" applyNumberFormat="1" applyFont="1" applyFill="1" applyBorder="1" applyAlignment="1">
      <alignment horizontal="right" vertical="center"/>
      <protection/>
    </xf>
    <xf numFmtId="3" fontId="80" fillId="0" borderId="96" xfId="100" applyNumberFormat="1" applyFont="1" applyFill="1" applyBorder="1" applyAlignment="1">
      <alignment horizontal="right" vertical="center"/>
      <protection/>
    </xf>
    <xf numFmtId="3" fontId="80" fillId="0" borderId="20" xfId="100" applyNumberFormat="1" applyFont="1" applyFill="1" applyBorder="1" applyAlignment="1">
      <alignment horizontal="right" vertical="center"/>
      <protection/>
    </xf>
    <xf numFmtId="3" fontId="80" fillId="0" borderId="40" xfId="100" applyNumberFormat="1" applyFont="1" applyFill="1" applyBorder="1" applyAlignment="1">
      <alignment horizontal="right" vertical="center"/>
      <protection/>
    </xf>
    <xf numFmtId="3" fontId="83" fillId="0" borderId="76" xfId="100" applyNumberFormat="1" applyFont="1" applyFill="1" applyBorder="1" applyAlignment="1">
      <alignment vertical="center" wrapText="1"/>
      <protection/>
    </xf>
    <xf numFmtId="3" fontId="80" fillId="0" borderId="17" xfId="100" applyNumberFormat="1" applyFont="1" applyFill="1" applyBorder="1" applyAlignment="1">
      <alignment vertical="center" wrapText="1"/>
      <protection/>
    </xf>
    <xf numFmtId="3" fontId="84" fillId="0" borderId="65" xfId="100" applyNumberFormat="1" applyFont="1" applyFill="1" applyBorder="1" applyAlignment="1">
      <alignment vertical="center" wrapText="1"/>
      <protection/>
    </xf>
    <xf numFmtId="3" fontId="80" fillId="0" borderId="39" xfId="100" applyNumberFormat="1" applyFont="1" applyFill="1" applyBorder="1" applyAlignment="1">
      <alignment horizontal="right" vertical="center"/>
      <protection/>
    </xf>
    <xf numFmtId="3" fontId="54" fillId="38" borderId="81" xfId="100" applyNumberFormat="1" applyFont="1" applyFill="1" applyBorder="1" applyAlignment="1">
      <alignment vertical="center" wrapText="1"/>
      <protection/>
    </xf>
    <xf numFmtId="3" fontId="80" fillId="38" borderId="39" xfId="100" applyNumberFormat="1" applyFont="1" applyFill="1" applyBorder="1" applyAlignment="1">
      <alignment horizontal="right" vertical="center"/>
      <protection/>
    </xf>
    <xf numFmtId="3" fontId="54" fillId="38" borderId="48" xfId="100" applyNumberFormat="1" applyFont="1" applyFill="1" applyBorder="1" applyAlignment="1">
      <alignment vertical="center" wrapText="1"/>
      <protection/>
    </xf>
    <xf numFmtId="3" fontId="80" fillId="0" borderId="61" xfId="100" applyNumberFormat="1" applyFont="1" applyFill="1" applyBorder="1" applyAlignment="1">
      <alignment vertical="center" wrapText="1"/>
      <protection/>
    </xf>
    <xf numFmtId="3" fontId="84" fillId="0" borderId="61" xfId="100" applyNumberFormat="1" applyFont="1" applyFill="1" applyBorder="1" applyAlignment="1">
      <alignment vertical="center" wrapText="1"/>
      <protection/>
    </xf>
    <xf numFmtId="3" fontId="80" fillId="0" borderId="61" xfId="100" applyNumberFormat="1" applyFont="1" applyFill="1" applyBorder="1" applyAlignment="1">
      <alignment horizontal="right" vertical="center"/>
      <protection/>
    </xf>
    <xf numFmtId="3" fontId="42" fillId="0" borderId="61" xfId="100" applyNumberFormat="1" applyFont="1" applyFill="1" applyBorder="1" applyAlignment="1">
      <alignment vertical="center" wrapText="1"/>
      <protection/>
    </xf>
    <xf numFmtId="3" fontId="83" fillId="0" borderId="61" xfId="100" applyNumberFormat="1" applyFont="1" applyFill="1" applyBorder="1" applyAlignment="1">
      <alignment vertical="center" wrapText="1"/>
      <protection/>
    </xf>
    <xf numFmtId="3" fontId="80" fillId="0" borderId="62" xfId="100" applyNumberFormat="1" applyFont="1" applyFill="1" applyBorder="1" applyAlignment="1">
      <alignment horizontal="right" vertical="center"/>
      <protection/>
    </xf>
    <xf numFmtId="3" fontId="42" fillId="0" borderId="51" xfId="100" applyNumberFormat="1" applyFont="1" applyFill="1" applyBorder="1" applyAlignment="1">
      <alignment vertical="center" wrapText="1"/>
      <protection/>
    </xf>
    <xf numFmtId="0" fontId="80" fillId="0" borderId="77" xfId="0" applyFont="1" applyBorder="1" applyAlignment="1">
      <alignment/>
    </xf>
    <xf numFmtId="3" fontId="42" fillId="0" borderId="27" xfId="100" applyNumberFormat="1" applyFont="1" applyFill="1" applyBorder="1" applyAlignment="1">
      <alignment vertical="center"/>
      <protection/>
    </xf>
    <xf numFmtId="3" fontId="80" fillId="0" borderId="38" xfId="100" applyNumberFormat="1" applyFont="1" applyFill="1" applyBorder="1" applyAlignment="1">
      <alignment vertical="center"/>
      <protection/>
    </xf>
    <xf numFmtId="3" fontId="80" fillId="0" borderId="38" xfId="100" applyNumberFormat="1" applyFont="1" applyFill="1" applyBorder="1" applyAlignment="1">
      <alignment horizontal="right" vertical="center"/>
      <protection/>
    </xf>
    <xf numFmtId="3" fontId="42" fillId="0" borderId="38" xfId="100" applyNumberFormat="1" applyFont="1" applyFill="1" applyBorder="1" applyAlignment="1">
      <alignment vertical="center" wrapText="1"/>
      <protection/>
    </xf>
    <xf numFmtId="3" fontId="80" fillId="0" borderId="38" xfId="100" applyNumberFormat="1" applyFont="1" applyFill="1" applyBorder="1" applyAlignment="1">
      <alignment vertical="center" wrapText="1"/>
      <protection/>
    </xf>
    <xf numFmtId="3" fontId="84" fillId="0" borderId="47" xfId="100" applyNumberFormat="1" applyFont="1" applyFill="1" applyBorder="1" applyAlignment="1">
      <alignment vertical="center" wrapText="1"/>
      <protection/>
    </xf>
    <xf numFmtId="3" fontId="42" fillId="39" borderId="51" xfId="100" applyNumberFormat="1" applyFont="1" applyFill="1" applyBorder="1" applyAlignment="1">
      <alignment vertical="center" wrapText="1"/>
      <protection/>
    </xf>
    <xf numFmtId="3" fontId="80" fillId="39" borderId="39" xfId="100" applyNumberFormat="1" applyFont="1" applyFill="1" applyBorder="1" applyAlignment="1">
      <alignment vertical="center" wrapText="1"/>
      <protection/>
    </xf>
    <xf numFmtId="3" fontId="80" fillId="0" borderId="39" xfId="100" applyNumberFormat="1" applyFont="1" applyFill="1" applyBorder="1" applyAlignment="1">
      <alignment vertical="center" wrapText="1"/>
      <protection/>
    </xf>
    <xf numFmtId="3" fontId="80" fillId="0" borderId="50" xfId="100" applyNumberFormat="1" applyFont="1" applyFill="1" applyBorder="1" applyAlignment="1">
      <alignment vertical="center"/>
      <protection/>
    </xf>
    <xf numFmtId="0" fontId="42" fillId="0" borderId="48" xfId="0" applyFont="1" applyBorder="1" applyAlignment="1">
      <alignment/>
    </xf>
    <xf numFmtId="0" fontId="54" fillId="38" borderId="48" xfId="0" applyFont="1" applyFill="1" applyBorder="1" applyAlignment="1">
      <alignment vertical="center"/>
    </xf>
    <xf numFmtId="3" fontId="80" fillId="38" borderId="39" xfId="100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3" fontId="83" fillId="0" borderId="0" xfId="100" applyNumberFormat="1" applyFont="1" applyFill="1" applyBorder="1" applyAlignment="1">
      <alignment vertical="center"/>
      <protection/>
    </xf>
    <xf numFmtId="3" fontId="42" fillId="0" borderId="0" xfId="100" applyNumberFormat="1" applyFont="1" applyFill="1" applyBorder="1" applyAlignment="1">
      <alignment vertical="center" wrapText="1"/>
      <protection/>
    </xf>
    <xf numFmtId="0" fontId="54" fillId="39" borderId="48" xfId="0" applyFont="1" applyFill="1" applyBorder="1" applyAlignment="1">
      <alignment vertical="center"/>
    </xf>
    <xf numFmtId="3" fontId="54" fillId="39" borderId="17" xfId="100" applyNumberFormat="1" applyFont="1" applyFill="1" applyBorder="1" applyAlignment="1">
      <alignment vertical="center"/>
      <protection/>
    </xf>
    <xf numFmtId="3" fontId="54" fillId="39" borderId="65" xfId="100" applyNumberFormat="1" applyFont="1" applyFill="1" applyBorder="1" applyAlignment="1">
      <alignment vertical="center"/>
      <protection/>
    </xf>
    <xf numFmtId="3" fontId="83" fillId="0" borderId="0" xfId="100" applyNumberFormat="1" applyFont="1" applyFill="1" applyBorder="1" applyAlignment="1">
      <alignment vertical="center" wrapText="1"/>
      <protection/>
    </xf>
    <xf numFmtId="0" fontId="54" fillId="39" borderId="17" xfId="0" applyFont="1" applyFill="1" applyBorder="1" applyAlignment="1">
      <alignment vertical="center"/>
    </xf>
    <xf numFmtId="0" fontId="42" fillId="40" borderId="17" xfId="0" applyFont="1" applyFill="1" applyBorder="1" applyAlignment="1">
      <alignment vertical="center"/>
    </xf>
    <xf numFmtId="3" fontId="42" fillId="40" borderId="17" xfId="100" applyNumberFormat="1" applyFont="1" applyFill="1" applyBorder="1" applyAlignment="1">
      <alignment vertical="center"/>
      <protection/>
    </xf>
    <xf numFmtId="0" fontId="54" fillId="38" borderId="17" xfId="0" applyFont="1" applyFill="1" applyBorder="1" applyAlignment="1">
      <alignment vertical="center"/>
    </xf>
    <xf numFmtId="3" fontId="54" fillId="38" borderId="17" xfId="0" applyNumberFormat="1" applyFont="1" applyFill="1" applyBorder="1" applyAlignment="1">
      <alignment vertical="center"/>
    </xf>
    <xf numFmtId="3" fontId="42" fillId="40" borderId="17" xfId="0" applyNumberFormat="1" applyFont="1" applyFill="1" applyBorder="1" applyAlignment="1">
      <alignment vertical="center"/>
    </xf>
    <xf numFmtId="3" fontId="54" fillId="39" borderId="17" xfId="100" applyNumberFormat="1" applyFont="1" applyFill="1" applyBorder="1" applyAlignment="1">
      <alignment vertical="center" wrapText="1"/>
      <protection/>
    </xf>
    <xf numFmtId="3" fontId="54" fillId="39" borderId="48" xfId="100" applyNumberFormat="1" applyFont="1" applyFill="1" applyBorder="1" applyAlignment="1">
      <alignment vertical="center" wrapText="1"/>
      <protection/>
    </xf>
    <xf numFmtId="3" fontId="54" fillId="38" borderId="17" xfId="100" applyNumberFormat="1" applyFont="1" applyFill="1" applyBorder="1" applyAlignment="1">
      <alignment vertical="center" wrapText="1"/>
      <protection/>
    </xf>
    <xf numFmtId="3" fontId="80" fillId="0" borderId="45" xfId="100" applyNumberFormat="1" applyFont="1" applyFill="1" applyBorder="1" applyAlignment="1">
      <alignment vertical="center" wrapText="1"/>
      <protection/>
    </xf>
    <xf numFmtId="3" fontId="54" fillId="39" borderId="57" xfId="100" applyNumberFormat="1" applyFont="1" applyFill="1" applyBorder="1" applyAlignment="1">
      <alignment vertical="center" wrapText="1"/>
      <protection/>
    </xf>
    <xf numFmtId="3" fontId="80" fillId="0" borderId="48" xfId="100" applyNumberFormat="1" applyFont="1" applyFill="1" applyBorder="1" applyAlignment="1">
      <alignment vertical="center" wrapText="1"/>
      <protection/>
    </xf>
    <xf numFmtId="3" fontId="80" fillId="0" borderId="77" xfId="100" applyNumberFormat="1" applyFont="1" applyFill="1" applyBorder="1" applyAlignment="1">
      <alignment vertical="center" wrapText="1"/>
      <protection/>
    </xf>
    <xf numFmtId="3" fontId="80" fillId="0" borderId="85" xfId="100" applyNumberFormat="1" applyFont="1" applyFill="1" applyBorder="1" applyAlignment="1">
      <alignment vertical="center" wrapText="1"/>
      <protection/>
    </xf>
    <xf numFmtId="3" fontId="80" fillId="0" borderId="18" xfId="100" applyNumberFormat="1" applyFont="1" applyFill="1" applyBorder="1" applyAlignment="1">
      <alignment horizontal="right" vertical="center"/>
      <protection/>
    </xf>
    <xf numFmtId="3" fontId="80" fillId="0" borderId="64" xfId="100" applyNumberFormat="1" applyFont="1" applyFill="1" applyBorder="1" applyAlignment="1">
      <alignment vertical="center" wrapText="1"/>
      <protection/>
    </xf>
    <xf numFmtId="3" fontId="42" fillId="0" borderId="64" xfId="100" applyNumberFormat="1" applyFont="1" applyFill="1" applyBorder="1" applyAlignment="1">
      <alignment vertical="center" wrapText="1"/>
      <protection/>
    </xf>
    <xf numFmtId="3" fontId="80" fillId="0" borderId="26" xfId="100" applyNumberFormat="1" applyFont="1" applyFill="1" applyBorder="1" applyAlignment="1">
      <alignment vertical="center" wrapText="1"/>
      <protection/>
    </xf>
    <xf numFmtId="3" fontId="80" fillId="0" borderId="46" xfId="100" applyNumberFormat="1" applyFont="1" applyFill="1" applyBorder="1" applyAlignment="1">
      <alignment vertical="center"/>
      <protection/>
    </xf>
    <xf numFmtId="0" fontId="0" fillId="0" borderId="77" xfId="0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27" fillId="0" borderId="75" xfId="114" applyFont="1" applyFill="1" applyBorder="1" applyAlignment="1">
      <alignment horizontal="left" vertical="center" wrapText="1"/>
      <protection/>
    </xf>
    <xf numFmtId="0" fontId="53" fillId="0" borderId="16" xfId="111" applyFont="1" applyFill="1" applyBorder="1" applyAlignment="1">
      <alignment vertical="center" wrapText="1"/>
      <protection/>
    </xf>
    <xf numFmtId="0" fontId="27" fillId="0" borderId="16" xfId="111" applyFont="1" applyFill="1" applyBorder="1" applyAlignment="1">
      <alignment vertical="center"/>
      <protection/>
    </xf>
    <xf numFmtId="0" fontId="27" fillId="0" borderId="16" xfId="111" applyFont="1" applyFill="1" applyBorder="1" applyAlignment="1">
      <alignment vertical="center" wrapText="1"/>
      <protection/>
    </xf>
    <xf numFmtId="0" fontId="11" fillId="0" borderId="17" xfId="0" applyFont="1" applyBorder="1" applyAlignment="1">
      <alignment horizontal="centerContinuous" vertical="center" wrapText="1"/>
    </xf>
    <xf numFmtId="0" fontId="11" fillId="0" borderId="17" xfId="0" applyFont="1" applyBorder="1" applyAlignment="1">
      <alignment horizontal="centerContinuous" vertical="center"/>
    </xf>
    <xf numFmtId="0" fontId="11" fillId="0" borderId="61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16" xfId="0" applyFont="1" applyFill="1" applyBorder="1" applyAlignment="1">
      <alignment/>
    </xf>
    <xf numFmtId="3" fontId="53" fillId="0" borderId="81" xfId="100" applyNumberFormat="1" applyFont="1" applyFill="1" applyBorder="1" applyAlignment="1">
      <alignment horizontal="center" vertical="center" wrapText="1"/>
      <protection/>
    </xf>
    <xf numFmtId="3" fontId="26" fillId="0" borderId="70" xfId="100" applyNumberFormat="1" applyFont="1" applyFill="1" applyBorder="1" applyAlignment="1">
      <alignment vertical="center" wrapText="1"/>
      <protection/>
    </xf>
    <xf numFmtId="3" fontId="26" fillId="0" borderId="53" xfId="100" applyNumberFormat="1" applyFont="1" applyFill="1" applyBorder="1" applyAlignment="1">
      <alignment vertical="center" wrapText="1"/>
      <protection/>
    </xf>
    <xf numFmtId="3" fontId="26" fillId="0" borderId="74" xfId="100" applyNumberFormat="1" applyFont="1" applyFill="1" applyBorder="1" applyAlignment="1">
      <alignment vertical="center" wrapText="1"/>
      <protection/>
    </xf>
    <xf numFmtId="3" fontId="26" fillId="0" borderId="69" xfId="100" applyNumberFormat="1" applyFont="1" applyFill="1" applyBorder="1" applyAlignment="1">
      <alignment vertical="center" wrapText="1"/>
      <protection/>
    </xf>
    <xf numFmtId="3" fontId="26" fillId="0" borderId="55" xfId="100" applyNumberFormat="1" applyFont="1" applyFill="1" applyBorder="1" applyAlignment="1">
      <alignment vertical="center" wrapText="1"/>
      <protection/>
    </xf>
    <xf numFmtId="3" fontId="27" fillId="0" borderId="52" xfId="100" applyNumberFormat="1" applyFont="1" applyFill="1" applyBorder="1" applyAlignment="1">
      <alignment vertical="center" wrapText="1"/>
      <protection/>
    </xf>
    <xf numFmtId="3" fontId="26" fillId="0" borderId="57" xfId="100" applyNumberFormat="1" applyFont="1" applyFill="1" applyBorder="1" applyAlignment="1">
      <alignment vertical="center" wrapText="1"/>
      <protection/>
    </xf>
    <xf numFmtId="3" fontId="26" fillId="0" borderId="18" xfId="100" applyNumberFormat="1" applyFont="1" applyFill="1" applyBorder="1" applyAlignment="1">
      <alignment vertical="center" wrapText="1"/>
      <protection/>
    </xf>
    <xf numFmtId="3" fontId="26" fillId="0" borderId="20" xfId="100" applyNumberFormat="1" applyFont="1" applyFill="1" applyBorder="1" applyAlignment="1">
      <alignment vertical="center" wrapText="1"/>
      <protection/>
    </xf>
    <xf numFmtId="3" fontId="27" fillId="0" borderId="17" xfId="100" applyNumberFormat="1" applyFont="1" applyFill="1" applyBorder="1" applyAlignment="1">
      <alignment vertical="center" wrapText="1"/>
      <protection/>
    </xf>
    <xf numFmtId="3" fontId="27" fillId="0" borderId="30" xfId="100" applyNumberFormat="1" applyFont="1" applyFill="1" applyBorder="1" applyAlignment="1">
      <alignment vertical="center" wrapText="1"/>
      <protection/>
    </xf>
    <xf numFmtId="3" fontId="53" fillId="0" borderId="17" xfId="100" applyNumberFormat="1" applyFont="1" applyFill="1" applyBorder="1" applyAlignment="1">
      <alignment vertical="center" wrapText="1"/>
      <protection/>
    </xf>
    <xf numFmtId="3" fontId="27" fillId="0" borderId="48" xfId="100" applyNumberFormat="1" applyFont="1" applyFill="1" applyBorder="1" applyAlignment="1">
      <alignment vertical="center" wrapText="1"/>
      <protection/>
    </xf>
    <xf numFmtId="0" fontId="26" fillId="0" borderId="0" xfId="107" applyFont="1" applyBorder="1" applyAlignment="1">
      <alignment/>
      <protection/>
    </xf>
    <xf numFmtId="0" fontId="26" fillId="0" borderId="22" xfId="107" applyFont="1" applyBorder="1" applyAlignment="1">
      <alignment/>
      <protection/>
    </xf>
    <xf numFmtId="0" fontId="40" fillId="0" borderId="23" xfId="107" applyFont="1" applyBorder="1" applyAlignment="1">
      <alignment wrapText="1"/>
      <protection/>
    </xf>
    <xf numFmtId="3" fontId="56" fillId="0" borderId="29" xfId="99" applyNumberFormat="1" applyFont="1" applyBorder="1" applyAlignment="1">
      <alignment horizontal="right"/>
      <protection/>
    </xf>
    <xf numFmtId="3" fontId="56" fillId="0" borderId="31" xfId="99" applyNumberFormat="1" applyFont="1" applyBorder="1" applyAlignment="1">
      <alignment horizontal="right"/>
      <protection/>
    </xf>
    <xf numFmtId="3" fontId="56" fillId="0" borderId="32" xfId="99" applyNumberFormat="1" applyFont="1" applyBorder="1" applyAlignment="1">
      <alignment horizontal="right"/>
      <protection/>
    </xf>
    <xf numFmtId="0" fontId="0" fillId="0" borderId="0" xfId="99" applyFont="1">
      <alignment/>
      <protection/>
    </xf>
    <xf numFmtId="0" fontId="99" fillId="0" borderId="92" xfId="102" applyFill="1" applyBorder="1">
      <alignment/>
      <protection/>
    </xf>
    <xf numFmtId="0" fontId="40" fillId="41" borderId="103" xfId="106" applyFont="1" applyFill="1" applyBorder="1" applyAlignment="1">
      <alignment vertical="center"/>
      <protection/>
    </xf>
    <xf numFmtId="3" fontId="81" fillId="0" borderId="21" xfId="115" applyNumberFormat="1" applyFont="1" applyFill="1" applyBorder="1" applyAlignment="1">
      <alignment vertical="center"/>
      <protection/>
    </xf>
    <xf numFmtId="3" fontId="81" fillId="0" borderId="19" xfId="115" applyNumberFormat="1" applyFont="1" applyFill="1" applyBorder="1" applyAlignment="1">
      <alignment vertical="center"/>
      <protection/>
    </xf>
    <xf numFmtId="3" fontId="81" fillId="0" borderId="19" xfId="115" applyNumberFormat="1" applyFont="1" applyFill="1" applyBorder="1" applyAlignment="1">
      <alignment horizontal="left" vertical="center" wrapText="1"/>
      <protection/>
    </xf>
    <xf numFmtId="3" fontId="81" fillId="0" borderId="19" xfId="115" applyNumberFormat="1" applyFont="1" applyBorder="1" applyAlignment="1">
      <alignment vertical="center"/>
      <protection/>
    </xf>
    <xf numFmtId="3" fontId="81" fillId="0" borderId="18" xfId="115" applyNumberFormat="1" applyFont="1" applyFill="1" applyBorder="1" applyAlignment="1">
      <alignment horizontal="left" vertical="center"/>
      <protection/>
    </xf>
    <xf numFmtId="0" fontId="81" fillId="0" borderId="19" xfId="104" applyFont="1" applyFill="1" applyBorder="1" applyAlignment="1">
      <alignment vertical="center"/>
      <protection/>
    </xf>
    <xf numFmtId="3" fontId="81" fillId="0" borderId="45" xfId="115" applyNumberFormat="1" applyFont="1" applyFill="1" applyBorder="1" applyAlignment="1">
      <alignment horizontal="left" vertical="center"/>
      <protection/>
    </xf>
    <xf numFmtId="0" fontId="80" fillId="0" borderId="16" xfId="107" applyFont="1" applyBorder="1" applyAlignment="1">
      <alignment/>
      <protection/>
    </xf>
    <xf numFmtId="0" fontId="53" fillId="0" borderId="0" xfId="0" applyFont="1" applyAlignment="1">
      <alignment/>
    </xf>
    <xf numFmtId="0" fontId="53" fillId="41" borderId="104" xfId="106" applyFont="1" applyFill="1" applyBorder="1" applyAlignment="1">
      <alignment horizontal="center" vertical="top"/>
      <protection/>
    </xf>
    <xf numFmtId="3" fontId="53" fillId="41" borderId="105" xfId="106" applyNumberFormat="1" applyFont="1" applyFill="1" applyBorder="1" applyAlignment="1">
      <alignment horizontal="center" vertical="center" wrapText="1"/>
      <protection/>
    </xf>
    <xf numFmtId="3" fontId="53" fillId="41" borderId="106" xfId="106" applyNumberFormat="1" applyFont="1" applyFill="1" applyBorder="1" applyAlignment="1">
      <alignment horizontal="center" vertical="center" wrapText="1"/>
      <protection/>
    </xf>
    <xf numFmtId="0" fontId="40" fillId="0" borderId="18" xfId="104" applyFont="1" applyFill="1" applyBorder="1" applyAlignment="1">
      <alignment vertical="center"/>
      <protection/>
    </xf>
    <xf numFmtId="3" fontId="40" fillId="0" borderId="53" xfId="104" applyNumberFormat="1" applyFont="1" applyFill="1" applyBorder="1" applyAlignment="1">
      <alignment vertical="center"/>
      <protection/>
    </xf>
    <xf numFmtId="0" fontId="40" fillId="0" borderId="53" xfId="104" applyFont="1" applyFill="1" applyBorder="1" applyAlignment="1">
      <alignment vertical="center"/>
      <protection/>
    </xf>
    <xf numFmtId="3" fontId="39" fillId="0" borderId="53" xfId="104" applyNumberFormat="1" applyFont="1" applyFill="1" applyBorder="1" applyAlignment="1">
      <alignment vertical="center"/>
      <protection/>
    </xf>
    <xf numFmtId="3" fontId="40" fillId="0" borderId="55" xfId="104" applyNumberFormat="1" applyFont="1" applyFill="1" applyBorder="1" applyAlignment="1">
      <alignment vertical="center"/>
      <protection/>
    </xf>
    <xf numFmtId="0" fontId="40" fillId="0" borderId="45" xfId="104" applyFont="1" applyFill="1" applyBorder="1" applyAlignment="1">
      <alignment vertical="center"/>
      <protection/>
    </xf>
    <xf numFmtId="3" fontId="53" fillId="0" borderId="60" xfId="115" applyNumberFormat="1" applyFont="1" applyFill="1" applyBorder="1" applyAlignment="1">
      <alignment vertical="center" wrapText="1"/>
      <protection/>
    </xf>
    <xf numFmtId="3" fontId="53" fillId="0" borderId="21" xfId="115" applyNumberFormat="1" applyFont="1" applyFill="1" applyBorder="1" applyAlignment="1">
      <alignment vertical="center" wrapText="1"/>
      <protection/>
    </xf>
    <xf numFmtId="3" fontId="53" fillId="0" borderId="19" xfId="115" applyNumberFormat="1" applyFont="1" applyFill="1" applyBorder="1" applyAlignment="1">
      <alignment vertical="center" wrapText="1"/>
      <protection/>
    </xf>
    <xf numFmtId="0" fontId="26" fillId="0" borderId="16" xfId="107" applyFont="1" applyBorder="1" applyAlignment="1">
      <alignment/>
      <protection/>
    </xf>
    <xf numFmtId="0" fontId="40" fillId="0" borderId="16" xfId="107" applyFont="1" applyBorder="1" applyAlignment="1">
      <alignment wrapText="1"/>
      <protection/>
    </xf>
    <xf numFmtId="0" fontId="0" fillId="0" borderId="50" xfId="0" applyBorder="1" applyAlignment="1">
      <alignment/>
    </xf>
    <xf numFmtId="0" fontId="1" fillId="38" borderId="19" xfId="0" applyFont="1" applyFill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10" fillId="0" borderId="18" xfId="0" applyNumberFormat="1" applyFont="1" applyBorder="1" applyAlignment="1" quotePrefix="1">
      <alignment horizontal="centerContinuous" vertical="center"/>
    </xf>
    <xf numFmtId="0" fontId="10" fillId="0" borderId="19" xfId="0" applyNumberFormat="1" applyFont="1" applyBorder="1" applyAlignment="1" quotePrefix="1">
      <alignment horizontal="center" vertical="center"/>
    </xf>
    <xf numFmtId="0" fontId="10" fillId="38" borderId="17" xfId="0" applyNumberFormat="1" applyFont="1" applyFill="1" applyBorder="1" applyAlignment="1" quotePrefix="1">
      <alignment horizontal="centerContinuous" vertical="center"/>
    </xf>
    <xf numFmtId="0" fontId="10" fillId="0" borderId="17" xfId="0" applyNumberFormat="1" applyFont="1" applyBorder="1" applyAlignment="1" quotePrefix="1">
      <alignment horizontal="centerContinuous" vertical="center"/>
    </xf>
    <xf numFmtId="0" fontId="10" fillId="0" borderId="45" xfId="0" applyNumberFormat="1" applyFont="1" applyBorder="1" applyAlignment="1" quotePrefix="1">
      <alignment horizontal="centerContinuous" vertical="center"/>
    </xf>
    <xf numFmtId="0" fontId="10" fillId="0" borderId="58" xfId="0" applyNumberFormat="1" applyFont="1" applyBorder="1" applyAlignment="1" quotePrefix="1">
      <alignment horizontal="centerContinuous" vertical="center"/>
    </xf>
    <xf numFmtId="0" fontId="10" fillId="0" borderId="50" xfId="0" applyNumberFormat="1" applyFont="1" applyFill="1" applyBorder="1" applyAlignment="1">
      <alignment horizontal="centerContinuous" vertical="center"/>
    </xf>
    <xf numFmtId="3" fontId="87" fillId="0" borderId="38" xfId="0" applyNumberFormat="1" applyFont="1" applyBorder="1" applyAlignment="1">
      <alignment horizontal="right"/>
    </xf>
    <xf numFmtId="0" fontId="53" fillId="0" borderId="98" xfId="106" applyFont="1" applyFill="1" applyBorder="1" applyAlignment="1">
      <alignment vertical="center"/>
      <protection/>
    </xf>
    <xf numFmtId="3" fontId="80" fillId="0" borderId="0" xfId="100" applyNumberFormat="1" applyFont="1" applyFill="1" applyBorder="1" applyAlignment="1">
      <alignment vertical="center" wrapText="1"/>
      <protection/>
    </xf>
    <xf numFmtId="0" fontId="56" fillId="0" borderId="29" xfId="99" applyFont="1" applyBorder="1" applyAlignment="1">
      <alignment wrapText="1"/>
      <protection/>
    </xf>
    <xf numFmtId="3" fontId="56" fillId="0" borderId="29" xfId="99" applyNumberFormat="1" applyFont="1" applyFill="1" applyBorder="1" applyAlignment="1">
      <alignment horizontal="right"/>
      <protection/>
    </xf>
    <xf numFmtId="3" fontId="56" fillId="0" borderId="31" xfId="99" applyNumberFormat="1" applyFont="1" applyFill="1" applyBorder="1" applyAlignment="1">
      <alignment horizontal="right"/>
      <protection/>
    </xf>
    <xf numFmtId="0" fontId="92" fillId="0" borderId="61" xfId="113" applyFont="1" applyFill="1" applyBorder="1" applyAlignment="1" applyProtection="1">
      <alignment horizontal="right" vertical="center"/>
      <protection/>
    </xf>
    <xf numFmtId="0" fontId="88" fillId="0" borderId="29" xfId="112" applyFont="1" applyFill="1" applyBorder="1" applyAlignment="1" applyProtection="1">
      <alignment horizontal="center" vertical="center" wrapText="1"/>
      <protection/>
    </xf>
    <xf numFmtId="0" fontId="88" fillId="0" borderId="31" xfId="112" applyFont="1" applyFill="1" applyBorder="1" applyAlignment="1" applyProtection="1">
      <alignment horizontal="center" vertical="center" wrapText="1"/>
      <protection/>
    </xf>
    <xf numFmtId="0" fontId="88" fillId="0" borderId="32" xfId="112" applyFont="1" applyFill="1" applyBorder="1" applyAlignment="1" applyProtection="1">
      <alignment horizontal="center" vertical="center" wrapText="1"/>
      <protection/>
    </xf>
    <xf numFmtId="0" fontId="55" fillId="0" borderId="88" xfId="112" applyFont="1" applyFill="1" applyBorder="1" applyAlignment="1" applyProtection="1">
      <alignment horizontal="center" vertical="center" wrapText="1"/>
      <protection/>
    </xf>
    <xf numFmtId="0" fontId="55" fillId="0" borderId="79" xfId="112" applyFont="1" applyFill="1" applyBorder="1" applyAlignment="1" applyProtection="1">
      <alignment horizontal="center" vertical="center" wrapText="1"/>
      <protection/>
    </xf>
    <xf numFmtId="0" fontId="55" fillId="0" borderId="107" xfId="112" applyFont="1" applyFill="1" applyBorder="1" applyAlignment="1" applyProtection="1">
      <alignment horizontal="center" vertical="center" wrapText="1"/>
      <protection/>
    </xf>
    <xf numFmtId="0" fontId="55" fillId="0" borderId="29" xfId="112" applyFont="1" applyFill="1" applyBorder="1" applyAlignment="1" applyProtection="1">
      <alignment horizontal="left" vertical="center" wrapText="1" indent="1"/>
      <protection/>
    </xf>
    <xf numFmtId="0" fontId="55" fillId="0" borderId="31" xfId="112" applyFont="1" applyFill="1" applyBorder="1" applyAlignment="1" applyProtection="1">
      <alignment horizontal="left" vertical="center" wrapText="1" indent="1"/>
      <protection/>
    </xf>
    <xf numFmtId="171" fontId="55" fillId="0" borderId="32" xfId="112" applyNumberFormat="1" applyFont="1" applyFill="1" applyBorder="1" applyAlignment="1" applyProtection="1">
      <alignment horizontal="right" vertical="center" wrapText="1" indent="1"/>
      <protection/>
    </xf>
    <xf numFmtId="49" fontId="50" fillId="0" borderId="24" xfId="112" applyNumberFormat="1" applyFont="1" applyFill="1" applyBorder="1" applyAlignment="1" applyProtection="1">
      <alignment horizontal="left" vertical="center" wrapText="1" indent="1"/>
      <protection/>
    </xf>
    <xf numFmtId="0" fontId="80" fillId="0" borderId="33" xfId="113" applyFont="1" applyBorder="1" applyAlignment="1" applyProtection="1">
      <alignment horizontal="left" wrapText="1" indent="1"/>
      <protection/>
    </xf>
    <xf numFmtId="171" fontId="50" fillId="0" borderId="34" xfId="112" applyNumberFormat="1" applyFont="1" applyFill="1" applyBorder="1" applyAlignment="1" applyProtection="1">
      <alignment horizontal="right" vertical="center" wrapText="1" indent="1"/>
      <protection locked="0"/>
    </xf>
    <xf numFmtId="49" fontId="50" fillId="0" borderId="23" xfId="112" applyNumberFormat="1" applyFont="1" applyFill="1" applyBorder="1" applyAlignment="1" applyProtection="1">
      <alignment horizontal="left" vertical="center" wrapText="1" indent="1"/>
      <protection/>
    </xf>
    <xf numFmtId="0" fontId="80" fillId="0" borderId="16" xfId="113" applyFont="1" applyBorder="1" applyAlignment="1" applyProtection="1">
      <alignment horizontal="left" wrapText="1" indent="1"/>
      <protection/>
    </xf>
    <xf numFmtId="171" fontId="50" fillId="0" borderId="22" xfId="112" applyNumberFormat="1" applyFont="1" applyFill="1" applyBorder="1" applyAlignment="1" applyProtection="1">
      <alignment horizontal="right" vertical="center" wrapText="1" indent="1"/>
      <protection locked="0"/>
    </xf>
    <xf numFmtId="49" fontId="50" fillId="0" borderId="41" xfId="112" applyNumberFormat="1" applyFont="1" applyFill="1" applyBorder="1" applyAlignment="1" applyProtection="1">
      <alignment horizontal="left" vertical="center" wrapText="1" indent="1"/>
      <protection/>
    </xf>
    <xf numFmtId="0" fontId="80" fillId="0" borderId="42" xfId="113" applyFont="1" applyBorder="1" applyAlignment="1" applyProtection="1">
      <alignment horizontal="left" wrapText="1" indent="1"/>
      <protection/>
    </xf>
    <xf numFmtId="0" fontId="54" fillId="0" borderId="31" xfId="113" applyFont="1" applyBorder="1" applyAlignment="1" applyProtection="1">
      <alignment horizontal="left" vertical="center" wrapText="1" indent="1"/>
      <protection/>
    </xf>
    <xf numFmtId="171" fontId="50" fillId="0" borderId="43" xfId="112" applyNumberFormat="1" applyFont="1" applyFill="1" applyBorder="1" applyAlignment="1" applyProtection="1">
      <alignment horizontal="right" vertical="center" wrapText="1" indent="1"/>
      <protection locked="0"/>
    </xf>
    <xf numFmtId="171" fontId="55" fillId="0" borderId="32" xfId="112" applyNumberFormat="1" applyFont="1" applyFill="1" applyBorder="1" applyAlignment="1" applyProtection="1">
      <alignment horizontal="right" vertical="center" wrapText="1" indent="1"/>
      <protection/>
    </xf>
    <xf numFmtId="171" fontId="50" fillId="0" borderId="22" xfId="112" applyNumberFormat="1" applyFont="1" applyFill="1" applyBorder="1" applyAlignment="1" applyProtection="1">
      <alignment horizontal="right" vertical="center" wrapText="1" indent="1"/>
      <protection locked="0"/>
    </xf>
    <xf numFmtId="171" fontId="50" fillId="0" borderId="43" xfId="112" applyNumberFormat="1" applyFont="1" applyFill="1" applyBorder="1" applyAlignment="1" applyProtection="1">
      <alignment horizontal="right" vertical="center" wrapText="1" indent="1"/>
      <protection locked="0"/>
    </xf>
    <xf numFmtId="171" fontId="50" fillId="0" borderId="34" xfId="112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29" xfId="113" applyFont="1" applyBorder="1" applyAlignment="1" applyProtection="1">
      <alignment wrapText="1"/>
      <protection/>
    </xf>
    <xf numFmtId="0" fontId="80" fillId="0" borderId="42" xfId="113" applyFont="1" applyBorder="1" applyAlignment="1" applyProtection="1">
      <alignment wrapText="1"/>
      <protection/>
    </xf>
    <xf numFmtId="0" fontId="54" fillId="0" borderId="31" xfId="113" applyFont="1" applyBorder="1" applyAlignment="1" applyProtection="1">
      <alignment wrapText="1"/>
      <protection/>
    </xf>
    <xf numFmtId="0" fontId="54" fillId="0" borderId="44" xfId="113" applyFont="1" applyBorder="1" applyAlignment="1" applyProtection="1">
      <alignment wrapText="1"/>
      <protection/>
    </xf>
    <xf numFmtId="0" fontId="54" fillId="0" borderId="89" xfId="113" applyFont="1" applyBorder="1" applyAlignment="1" applyProtection="1">
      <alignment wrapText="1"/>
      <protection/>
    </xf>
    <xf numFmtId="0" fontId="90" fillId="0" borderId="0" xfId="112" applyFont="1" applyFill="1" applyBorder="1" applyAlignment="1" applyProtection="1">
      <alignment horizontal="center" vertical="center" wrapText="1"/>
      <protection/>
    </xf>
    <xf numFmtId="0" fontId="90" fillId="0" borderId="0" xfId="112" applyFont="1" applyFill="1" applyBorder="1" applyAlignment="1" applyProtection="1">
      <alignment vertical="center" wrapText="1"/>
      <protection/>
    </xf>
    <xf numFmtId="171" fontId="90" fillId="0" borderId="0" xfId="112" applyNumberFormat="1" applyFont="1" applyFill="1" applyBorder="1" applyAlignment="1" applyProtection="1">
      <alignment horizontal="right" vertical="center" wrapText="1" indent="1"/>
      <protection/>
    </xf>
    <xf numFmtId="0" fontId="92" fillId="0" borderId="61" xfId="113" applyFont="1" applyFill="1" applyBorder="1" applyAlignment="1" applyProtection="1">
      <alignment horizontal="right"/>
      <protection/>
    </xf>
    <xf numFmtId="0" fontId="55" fillId="0" borderId="29" xfId="112" applyFont="1" applyFill="1" applyBorder="1" applyAlignment="1" applyProtection="1">
      <alignment horizontal="center" vertical="center" wrapText="1"/>
      <protection/>
    </xf>
    <xf numFmtId="0" fontId="55" fillId="0" borderId="31" xfId="112" applyFont="1" applyFill="1" applyBorder="1" applyAlignment="1" applyProtection="1">
      <alignment horizontal="center" vertical="center" wrapText="1"/>
      <protection/>
    </xf>
    <xf numFmtId="0" fontId="55" fillId="0" borderId="32" xfId="112" applyFont="1" applyFill="1" applyBorder="1" applyAlignment="1" applyProtection="1">
      <alignment horizontal="center" vertical="center" wrapText="1"/>
      <protection/>
    </xf>
    <xf numFmtId="0" fontId="55" fillId="0" borderId="88" xfId="112" applyFont="1" applyFill="1" applyBorder="1" applyAlignment="1" applyProtection="1">
      <alignment horizontal="left" vertical="center" wrapText="1" indent="1"/>
      <protection/>
    </xf>
    <xf numFmtId="0" fontId="55" fillId="0" borderId="79" xfId="112" applyFont="1" applyFill="1" applyBorder="1" applyAlignment="1" applyProtection="1">
      <alignment vertical="center" wrapText="1"/>
      <protection/>
    </xf>
    <xf numFmtId="49" fontId="50" fillId="0" borderId="86" xfId="112" applyNumberFormat="1" applyFont="1" applyFill="1" applyBorder="1" applyAlignment="1" applyProtection="1">
      <alignment horizontal="left" vertical="center" wrapText="1" indent="1"/>
      <protection/>
    </xf>
    <xf numFmtId="0" fontId="50" fillId="0" borderId="75" xfId="112" applyFont="1" applyFill="1" applyBorder="1" applyAlignment="1" applyProtection="1">
      <alignment horizontal="left" vertical="center" wrapText="1" indent="1"/>
      <protection/>
    </xf>
    <xf numFmtId="171" fontId="50" fillId="0" borderId="87" xfId="112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16" xfId="112" applyFont="1" applyFill="1" applyBorder="1" applyAlignment="1" applyProtection="1">
      <alignment horizontal="left" vertical="center" wrapText="1" indent="1"/>
      <protection/>
    </xf>
    <xf numFmtId="0" fontId="50" fillId="0" borderId="28" xfId="112" applyFont="1" applyFill="1" applyBorder="1" applyAlignment="1" applyProtection="1">
      <alignment horizontal="left" vertical="center" wrapText="1" indent="1"/>
      <protection/>
    </xf>
    <xf numFmtId="0" fontId="50" fillId="0" borderId="16" xfId="112" applyFont="1" applyFill="1" applyBorder="1" applyAlignment="1" applyProtection="1">
      <alignment horizontal="left" indent="6"/>
      <protection/>
    </xf>
    <xf numFmtId="0" fontId="50" fillId="0" borderId="16" xfId="112" applyFont="1" applyFill="1" applyBorder="1" applyAlignment="1" applyProtection="1">
      <alignment horizontal="left" vertical="center" wrapText="1" indent="6"/>
      <protection/>
    </xf>
    <xf numFmtId="49" fontId="50" fillId="0" borderId="82" xfId="112" applyNumberFormat="1" applyFont="1" applyFill="1" applyBorder="1" applyAlignment="1" applyProtection="1">
      <alignment horizontal="left" vertical="center" wrapText="1" indent="1"/>
      <protection/>
    </xf>
    <xf numFmtId="0" fontId="50" fillId="0" borderId="42" xfId="112" applyFont="1" applyFill="1" applyBorder="1" applyAlignment="1" applyProtection="1">
      <alignment horizontal="left" vertical="center" wrapText="1" indent="6"/>
      <protection/>
    </xf>
    <xf numFmtId="49" fontId="50" fillId="0" borderId="35" xfId="112" applyNumberFormat="1" applyFont="1" applyFill="1" applyBorder="1" applyAlignment="1" applyProtection="1">
      <alignment horizontal="left" vertical="center" wrapText="1" indent="1"/>
      <protection/>
    </xf>
    <xf numFmtId="0" fontId="50" fillId="0" borderId="36" xfId="112" applyFont="1" applyFill="1" applyBorder="1" applyAlignment="1" applyProtection="1">
      <alignment horizontal="left" vertical="center" wrapText="1" indent="6"/>
      <protection/>
    </xf>
    <xf numFmtId="171" fontId="50" fillId="0" borderId="37" xfId="112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1" xfId="112" applyFont="1" applyFill="1" applyBorder="1" applyAlignment="1" applyProtection="1">
      <alignment vertical="center" wrapText="1"/>
      <protection/>
    </xf>
    <xf numFmtId="0" fontId="50" fillId="0" borderId="42" xfId="112" applyFont="1" applyFill="1" applyBorder="1" applyAlignment="1" applyProtection="1">
      <alignment horizontal="left" vertical="center" wrapText="1" indent="1"/>
      <protection/>
    </xf>
    <xf numFmtId="0" fontId="80" fillId="0" borderId="16" xfId="113" applyFont="1" applyBorder="1" applyAlignment="1" applyProtection="1">
      <alignment horizontal="left" vertical="center" wrapText="1" indent="1"/>
      <protection/>
    </xf>
    <xf numFmtId="0" fontId="55" fillId="0" borderId="31" xfId="112" applyFont="1" applyFill="1" applyBorder="1" applyAlignment="1" applyProtection="1">
      <alignment horizontal="left" vertical="center" wrapText="1" indent="1"/>
      <protection/>
    </xf>
    <xf numFmtId="0" fontId="50" fillId="0" borderId="33" xfId="112" applyFont="1" applyFill="1" applyBorder="1" applyAlignment="1" applyProtection="1">
      <alignment horizontal="left" vertical="center" wrapText="1" indent="1"/>
      <protection/>
    </xf>
    <xf numFmtId="0" fontId="50" fillId="0" borderId="83" xfId="112" applyFont="1" applyFill="1" applyBorder="1" applyAlignment="1" applyProtection="1">
      <alignment horizontal="left" vertical="center" wrapText="1" indent="1"/>
      <protection/>
    </xf>
    <xf numFmtId="171" fontId="53" fillId="0" borderId="32" xfId="113" applyNumberFormat="1" applyFont="1" applyBorder="1" applyAlignment="1" applyProtection="1" quotePrefix="1">
      <alignment horizontal="right" vertical="center" wrapText="1" indent="1"/>
      <protection/>
    </xf>
    <xf numFmtId="0" fontId="54" fillId="0" borderId="44" xfId="113" applyFont="1" applyBorder="1" applyAlignment="1" applyProtection="1">
      <alignment horizontal="left" vertical="center" wrapText="1" indent="1"/>
      <protection/>
    </xf>
    <xf numFmtId="0" fontId="53" fillId="0" borderId="89" xfId="113" applyFont="1" applyBorder="1" applyAlignment="1" applyProtection="1">
      <alignment horizontal="left" vertical="center" wrapText="1" indent="1"/>
      <protection/>
    </xf>
    <xf numFmtId="0" fontId="89" fillId="0" borderId="0" xfId="112" applyFont="1" applyFill="1" applyProtection="1">
      <alignment/>
      <protection/>
    </xf>
    <xf numFmtId="0" fontId="89" fillId="0" borderId="0" xfId="112" applyFont="1" applyFill="1" applyAlignment="1" applyProtection="1">
      <alignment horizontal="right" vertical="center" indent="1"/>
      <protection/>
    </xf>
    <xf numFmtId="0" fontId="88" fillId="0" borderId="30" xfId="112" applyFont="1" applyFill="1" applyBorder="1" applyAlignment="1" applyProtection="1">
      <alignment horizontal="center" vertical="center" wrapText="1"/>
      <protection/>
    </xf>
    <xf numFmtId="0" fontId="55" fillId="0" borderId="78" xfId="112" applyFont="1" applyFill="1" applyBorder="1" applyAlignment="1" applyProtection="1">
      <alignment horizontal="center" vertical="center" wrapText="1"/>
      <protection/>
    </xf>
    <xf numFmtId="0" fontId="55" fillId="0" borderId="30" xfId="112" applyFont="1" applyFill="1" applyBorder="1" applyAlignment="1" applyProtection="1">
      <alignment horizontal="left" vertical="center" wrapText="1" indent="1"/>
      <protection/>
    </xf>
    <xf numFmtId="49" fontId="50" fillId="0" borderId="54" xfId="112" applyNumberFormat="1" applyFont="1" applyFill="1" applyBorder="1" applyAlignment="1" applyProtection="1">
      <alignment horizontal="left" vertical="center" wrapText="1" indent="1"/>
      <protection/>
    </xf>
    <xf numFmtId="0" fontId="54" fillId="0" borderId="30" xfId="113" applyFont="1" applyBorder="1" applyAlignment="1" applyProtection="1">
      <alignment wrapText="1"/>
      <protection/>
    </xf>
    <xf numFmtId="0" fontId="54" fillId="0" borderId="108" xfId="113" applyFont="1" applyBorder="1" applyAlignment="1" applyProtection="1">
      <alignment wrapText="1"/>
      <protection/>
    </xf>
    <xf numFmtId="0" fontId="55" fillId="0" borderId="30" xfId="112" applyFont="1" applyFill="1" applyBorder="1" applyAlignment="1" applyProtection="1">
      <alignment horizontal="center" vertical="center" wrapText="1"/>
      <protection/>
    </xf>
    <xf numFmtId="0" fontId="55" fillId="0" borderId="78" xfId="112" applyFont="1" applyFill="1" applyBorder="1" applyAlignment="1" applyProtection="1">
      <alignment horizontal="left" vertical="center" wrapText="1" indent="1"/>
      <protection/>
    </xf>
    <xf numFmtId="0" fontId="54" fillId="0" borderId="108" xfId="113" applyFont="1" applyBorder="1" applyAlignment="1" applyProtection="1">
      <alignment horizontal="left" vertical="center" wrapText="1" indent="1"/>
      <protection/>
    </xf>
    <xf numFmtId="3" fontId="26" fillId="0" borderId="16" xfId="103" applyNumberFormat="1" applyFont="1" applyFill="1" applyBorder="1" applyAlignment="1">
      <alignment horizontal="right" vertical="center" wrapText="1"/>
      <protection/>
    </xf>
    <xf numFmtId="3" fontId="45" fillId="0" borderId="31" xfId="103" applyNumberFormat="1" applyFont="1" applyFill="1" applyBorder="1" applyAlignment="1">
      <alignment horizontal="center" vertical="center" wrapText="1"/>
      <protection/>
    </xf>
    <xf numFmtId="3" fontId="26" fillId="0" borderId="33" xfId="103" applyNumberFormat="1" applyFont="1" applyFill="1" applyBorder="1" applyAlignment="1">
      <alignment horizontal="right" vertical="center" wrapText="1"/>
      <protection/>
    </xf>
    <xf numFmtId="0" fontId="45" fillId="0" borderId="30" xfId="113" applyFont="1" applyBorder="1" applyAlignment="1" applyProtection="1">
      <alignment wrapText="1"/>
      <protection/>
    </xf>
    <xf numFmtId="0" fontId="92" fillId="0" borderId="30" xfId="112" applyFont="1" applyFill="1" applyBorder="1" applyAlignment="1" applyProtection="1">
      <alignment vertical="center" wrapText="1"/>
      <protection/>
    </xf>
    <xf numFmtId="49" fontId="50" fillId="0" borderId="28" xfId="112" applyNumberFormat="1" applyFont="1" applyFill="1" applyBorder="1" applyAlignment="1" applyProtection="1">
      <alignment horizontal="right" vertical="center" wrapText="1" indent="1"/>
      <protection/>
    </xf>
    <xf numFmtId="49" fontId="50" fillId="0" borderId="25" xfId="112" applyNumberFormat="1" applyFont="1" applyFill="1" applyBorder="1" applyAlignment="1" applyProtection="1">
      <alignment horizontal="right" vertical="center" wrapText="1"/>
      <protection/>
    </xf>
    <xf numFmtId="49" fontId="50" fillId="0" borderId="28" xfId="112" applyNumberFormat="1" applyFont="1" applyFill="1" applyBorder="1" applyAlignment="1" applyProtection="1">
      <alignment horizontal="right" vertical="center" wrapText="1"/>
      <protection/>
    </xf>
    <xf numFmtId="49" fontId="50" fillId="0" borderId="54" xfId="112" applyNumberFormat="1" applyFont="1" applyFill="1" applyBorder="1" applyAlignment="1" applyProtection="1">
      <alignment horizontal="right" vertical="center" wrapText="1"/>
      <protection/>
    </xf>
    <xf numFmtId="0" fontId="92" fillId="0" borderId="30" xfId="112" applyFont="1" applyFill="1" applyBorder="1" applyAlignment="1" applyProtection="1">
      <alignment horizontal="left" vertical="center" wrapText="1"/>
      <protection/>
    </xf>
    <xf numFmtId="49" fontId="50" fillId="0" borderId="56" xfId="112" applyNumberFormat="1" applyFont="1" applyFill="1" applyBorder="1" applyAlignment="1" applyProtection="1">
      <alignment horizontal="left" vertical="center" wrapText="1"/>
      <protection/>
    </xf>
    <xf numFmtId="49" fontId="50" fillId="0" borderId="28" xfId="112" applyNumberFormat="1" applyFont="1" applyFill="1" applyBorder="1" applyAlignment="1" applyProtection="1">
      <alignment horizontal="left" vertical="center" wrapText="1"/>
      <protection/>
    </xf>
    <xf numFmtId="49" fontId="50" fillId="0" borderId="0" xfId="112" applyNumberFormat="1" applyFont="1" applyFill="1" applyBorder="1" applyAlignment="1" applyProtection="1">
      <alignment horizontal="left" vertical="center" wrapText="1"/>
      <protection/>
    </xf>
    <xf numFmtId="49" fontId="50" fillId="0" borderId="63" xfId="112" applyNumberFormat="1" applyFont="1" applyFill="1" applyBorder="1" applyAlignment="1" applyProtection="1">
      <alignment horizontal="right" vertical="center" wrapText="1"/>
      <protection/>
    </xf>
    <xf numFmtId="49" fontId="50" fillId="0" borderId="16" xfId="112" applyNumberFormat="1" applyFont="1" applyFill="1" applyBorder="1" applyAlignment="1" applyProtection="1">
      <alignment vertical="center" wrapText="1"/>
      <protection/>
    </xf>
    <xf numFmtId="49" fontId="50" fillId="0" borderId="16" xfId="112" applyNumberFormat="1" applyFont="1" applyFill="1" applyBorder="1" applyAlignment="1" applyProtection="1">
      <alignment horizontal="right" vertical="center" wrapText="1"/>
      <protection/>
    </xf>
    <xf numFmtId="49" fontId="50" fillId="0" borderId="25" xfId="112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 horizontal="right"/>
    </xf>
    <xf numFmtId="0" fontId="23" fillId="0" borderId="0" xfId="0" applyFont="1" applyAlignment="1">
      <alignment/>
    </xf>
    <xf numFmtId="49" fontId="50" fillId="0" borderId="94" xfId="112" applyNumberFormat="1" applyFont="1" applyFill="1" applyBorder="1" applyAlignment="1" applyProtection="1">
      <alignment horizontal="right" vertical="center" wrapText="1"/>
      <protection/>
    </xf>
    <xf numFmtId="0" fontId="55" fillId="0" borderId="30" xfId="112" applyFont="1" applyFill="1" applyBorder="1" applyAlignment="1" applyProtection="1">
      <alignment vertical="center" wrapText="1"/>
      <protection/>
    </xf>
    <xf numFmtId="171" fontId="91" fillId="0" borderId="61" xfId="112" applyNumberFormat="1" applyFont="1" applyFill="1" applyBorder="1" applyAlignment="1" applyProtection="1">
      <alignment horizontal="left" vertical="center"/>
      <protection/>
    </xf>
    <xf numFmtId="171" fontId="91" fillId="0" borderId="61" xfId="112" applyNumberFormat="1" applyFont="1" applyFill="1" applyBorder="1" applyAlignment="1" applyProtection="1">
      <alignment horizontal="left"/>
      <protection/>
    </xf>
    <xf numFmtId="0" fontId="40" fillId="0" borderId="33" xfId="0" applyFont="1" applyBorder="1" applyAlignment="1">
      <alignment horizontal="justify"/>
    </xf>
    <xf numFmtId="0" fontId="53" fillId="0" borderId="0" xfId="99" applyFont="1" applyBorder="1" applyAlignment="1">
      <alignment horizontal="center" vertical="center"/>
      <protection/>
    </xf>
    <xf numFmtId="3" fontId="27" fillId="0" borderId="98" xfId="106" applyNumberFormat="1" applyFont="1" applyFill="1" applyBorder="1" applyAlignment="1">
      <alignment vertical="center"/>
      <protection/>
    </xf>
    <xf numFmtId="0" fontId="47" fillId="0" borderId="98" xfId="106" applyFont="1" applyBorder="1" applyAlignment="1">
      <alignment horizontal="center" vertical="center" wrapText="1"/>
      <protection/>
    </xf>
    <xf numFmtId="0" fontId="53" fillId="0" borderId="109" xfId="106" applyFont="1" applyFill="1" applyBorder="1" applyAlignment="1">
      <alignment vertical="center"/>
      <protection/>
    </xf>
    <xf numFmtId="3" fontId="26" fillId="0" borderId="109" xfId="106" applyNumberFormat="1" applyFont="1" applyBorder="1" applyAlignment="1">
      <alignment vertical="center"/>
      <protection/>
    </xf>
    <xf numFmtId="3" fontId="26" fillId="0" borderId="109" xfId="106" applyNumberFormat="1" applyFont="1" applyFill="1" applyBorder="1" applyAlignment="1">
      <alignment vertical="center"/>
      <protection/>
    </xf>
    <xf numFmtId="3" fontId="27" fillId="0" borderId="109" xfId="106" applyNumberFormat="1" applyFont="1" applyFill="1" applyBorder="1" applyAlignment="1">
      <alignment vertical="center"/>
      <protection/>
    </xf>
    <xf numFmtId="0" fontId="88" fillId="0" borderId="52" xfId="112" applyFont="1" applyFill="1" applyBorder="1" applyAlignment="1" applyProtection="1">
      <alignment horizontal="center" vertical="center" wrapText="1"/>
      <protection/>
    </xf>
    <xf numFmtId="0" fontId="55" fillId="0" borderId="80" xfId="112" applyFont="1" applyFill="1" applyBorder="1" applyAlignment="1" applyProtection="1">
      <alignment horizontal="center" vertical="center" wrapText="1"/>
      <protection/>
    </xf>
    <xf numFmtId="0" fontId="55" fillId="0" borderId="52" xfId="112" applyFont="1" applyFill="1" applyBorder="1" applyAlignment="1" applyProtection="1">
      <alignment horizontal="center" vertical="center" wrapText="1"/>
      <protection/>
    </xf>
    <xf numFmtId="0" fontId="55" fillId="0" borderId="52" xfId="112" applyFont="1" applyFill="1" applyBorder="1" applyAlignment="1" applyProtection="1">
      <alignment vertical="center" wrapText="1"/>
      <protection/>
    </xf>
    <xf numFmtId="0" fontId="92" fillId="0" borderId="0" xfId="109" applyFont="1" applyBorder="1">
      <alignment/>
      <protection/>
    </xf>
    <xf numFmtId="3" fontId="91" fillId="0" borderId="0" xfId="109" applyNumberFormat="1" applyFont="1" applyBorder="1">
      <alignment/>
      <protection/>
    </xf>
    <xf numFmtId="0" fontId="41" fillId="0" borderId="0" xfId="109" applyFont="1" applyBorder="1">
      <alignment/>
      <protection/>
    </xf>
    <xf numFmtId="0" fontId="48" fillId="0" borderId="0" xfId="109" applyFont="1" applyBorder="1">
      <alignment/>
      <protection/>
    </xf>
    <xf numFmtId="0" fontId="41" fillId="0" borderId="0" xfId="109" applyFont="1" applyBorder="1">
      <alignment/>
      <protection/>
    </xf>
    <xf numFmtId="3" fontId="91" fillId="0" borderId="0" xfId="109" applyNumberFormat="1" applyFont="1" applyBorder="1">
      <alignment/>
      <protection/>
    </xf>
    <xf numFmtId="0" fontId="92" fillId="0" borderId="0" xfId="109" applyFont="1" applyBorder="1">
      <alignment/>
      <protection/>
    </xf>
    <xf numFmtId="0" fontId="48" fillId="0" borderId="0" xfId="109" applyFont="1" applyBorder="1">
      <alignment/>
      <protection/>
    </xf>
    <xf numFmtId="0" fontId="90" fillId="0" borderId="0" xfId="109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110" xfId="0" applyBorder="1" applyAlignment="1">
      <alignment/>
    </xf>
    <xf numFmtId="0" fontId="90" fillId="0" borderId="111" xfId="109" applyFont="1" applyBorder="1">
      <alignment/>
      <protection/>
    </xf>
    <xf numFmtId="0" fontId="48" fillId="0" borderId="111" xfId="109" applyFont="1" applyBorder="1">
      <alignment/>
      <protection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90" fillId="0" borderId="114" xfId="109" applyFont="1" applyBorder="1">
      <alignment/>
      <protection/>
    </xf>
    <xf numFmtId="0" fontId="48" fillId="0" borderId="114" xfId="109" applyFont="1" applyBorder="1">
      <alignment/>
      <protection/>
    </xf>
    <xf numFmtId="0" fontId="0" fillId="0" borderId="115" xfId="0" applyBorder="1" applyAlignment="1">
      <alignment/>
    </xf>
    <xf numFmtId="0" fontId="41" fillId="0" borderId="114" xfId="109" applyFont="1" applyBorder="1">
      <alignment/>
      <protection/>
    </xf>
    <xf numFmtId="3" fontId="48" fillId="0" borderId="114" xfId="109" applyNumberFormat="1" applyFont="1" applyBorder="1">
      <alignment/>
      <protection/>
    </xf>
    <xf numFmtId="0" fontId="3" fillId="0" borderId="113" xfId="0" applyFont="1" applyBorder="1" applyAlignment="1">
      <alignment horizontal="center"/>
    </xf>
    <xf numFmtId="0" fontId="57" fillId="0" borderId="114" xfId="109" applyFont="1" applyBorder="1">
      <alignment/>
      <protection/>
    </xf>
    <xf numFmtId="0" fontId="0" fillId="0" borderId="114" xfId="0" applyBorder="1" applyAlignment="1">
      <alignment/>
    </xf>
    <xf numFmtId="0" fontId="41" fillId="0" borderId="114" xfId="109" applyFont="1" applyBorder="1">
      <alignment/>
      <protection/>
    </xf>
    <xf numFmtId="3" fontId="88" fillId="0" borderId="114" xfId="109" applyNumberFormat="1" applyFont="1" applyBorder="1">
      <alignment/>
      <protection/>
    </xf>
    <xf numFmtId="0" fontId="3" fillId="0" borderId="114" xfId="0" applyFont="1" applyBorder="1" applyAlignment="1">
      <alignment/>
    </xf>
    <xf numFmtId="3" fontId="27" fillId="0" borderId="114" xfId="102" applyNumberFormat="1" applyFont="1" applyFill="1" applyBorder="1" applyAlignment="1">
      <alignment vertical="center" wrapText="1"/>
      <protection/>
    </xf>
    <xf numFmtId="3" fontId="45" fillId="0" borderId="114" xfId="102" applyNumberFormat="1" applyFont="1" applyFill="1" applyBorder="1" applyAlignment="1">
      <alignment vertical="center" wrapText="1"/>
      <protection/>
    </xf>
    <xf numFmtId="3" fontId="26" fillId="0" borderId="114" xfId="102" applyNumberFormat="1" applyFont="1" applyFill="1" applyBorder="1" applyAlignment="1">
      <alignment vertical="center" wrapText="1"/>
      <protection/>
    </xf>
    <xf numFmtId="0" fontId="41" fillId="0" borderId="114" xfId="109" applyFont="1" applyBorder="1" applyAlignment="1">
      <alignment wrapText="1"/>
      <protection/>
    </xf>
    <xf numFmtId="0" fontId="41" fillId="0" borderId="114" xfId="109" applyFont="1" applyFill="1" applyBorder="1">
      <alignment/>
      <protection/>
    </xf>
    <xf numFmtId="0" fontId="88" fillId="0" borderId="114" xfId="109" applyFont="1" applyBorder="1">
      <alignment/>
      <protection/>
    </xf>
    <xf numFmtId="0" fontId="92" fillId="0" borderId="114" xfId="109" applyFont="1" applyBorder="1">
      <alignment/>
      <protection/>
    </xf>
    <xf numFmtId="3" fontId="91" fillId="0" borderId="114" xfId="109" applyNumberFormat="1" applyFont="1" applyBorder="1">
      <alignment/>
      <protection/>
    </xf>
    <xf numFmtId="0" fontId="48" fillId="0" borderId="114" xfId="109" applyFont="1" applyBorder="1">
      <alignment/>
      <protection/>
    </xf>
    <xf numFmtId="0" fontId="3" fillId="0" borderId="116" xfId="0" applyFont="1" applyBorder="1" applyAlignment="1">
      <alignment horizontal="center"/>
    </xf>
    <xf numFmtId="0" fontId="57" fillId="0" borderId="117" xfId="109" applyFont="1" applyBorder="1">
      <alignment/>
      <protection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95" fillId="0" borderId="0" xfId="109" applyFont="1" applyBorder="1">
      <alignment/>
      <protection/>
    </xf>
    <xf numFmtId="0" fontId="88" fillId="0" borderId="114" xfId="109" applyFont="1" applyBorder="1">
      <alignment/>
      <protection/>
    </xf>
    <xf numFmtId="0" fontId="53" fillId="0" borderId="114" xfId="0" applyFont="1" applyBorder="1" applyAlignment="1">
      <alignment/>
    </xf>
    <xf numFmtId="0" fontId="27" fillId="0" borderId="115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0" xfId="0" applyFont="1" applyAlignment="1">
      <alignment/>
    </xf>
    <xf numFmtId="0" fontId="41" fillId="0" borderId="111" xfId="109" applyFont="1" applyBorder="1">
      <alignment/>
      <protection/>
    </xf>
    <xf numFmtId="3" fontId="48" fillId="0" borderId="114" xfId="109" applyNumberFormat="1" applyFont="1" applyBorder="1" applyAlignment="1">
      <alignment horizontal="right" vertical="center"/>
      <protection/>
    </xf>
    <xf numFmtId="0" fontId="35" fillId="0" borderId="114" xfId="0" applyFont="1" applyBorder="1" applyAlignment="1">
      <alignment horizontal="left"/>
    </xf>
    <xf numFmtId="0" fontId="35" fillId="0" borderId="115" xfId="0" applyFont="1" applyBorder="1" applyAlignment="1">
      <alignment horizontal="left"/>
    </xf>
    <xf numFmtId="0" fontId="27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96" fillId="0" borderId="16" xfId="0" applyFont="1" applyBorder="1" applyAlignment="1">
      <alignment/>
    </xf>
    <xf numFmtId="0" fontId="10" fillId="0" borderId="64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3" fontId="48" fillId="0" borderId="114" xfId="109" applyNumberFormat="1" applyFont="1" applyBorder="1">
      <alignment/>
      <protection/>
    </xf>
    <xf numFmtId="0" fontId="26" fillId="0" borderId="21" xfId="0" applyFont="1" applyBorder="1" applyAlignment="1">
      <alignment/>
    </xf>
    <xf numFmtId="0" fontId="54" fillId="0" borderId="29" xfId="0" applyFont="1" applyBorder="1" applyAlignment="1">
      <alignment horizontal="center"/>
    </xf>
    <xf numFmtId="0" fontId="80" fillId="38" borderId="33" xfId="0" applyFont="1" applyFill="1" applyBorder="1" applyAlignment="1">
      <alignment/>
    </xf>
    <xf numFmtId="0" fontId="80" fillId="38" borderId="34" xfId="0" applyFont="1" applyFill="1" applyBorder="1" applyAlignment="1">
      <alignment/>
    </xf>
    <xf numFmtId="0" fontId="80" fillId="0" borderId="16" xfId="0" applyFont="1" applyBorder="1" applyAlignment="1">
      <alignment/>
    </xf>
    <xf numFmtId="0" fontId="80" fillId="0" borderId="22" xfId="0" applyFont="1" applyBorder="1" applyAlignment="1">
      <alignment/>
    </xf>
    <xf numFmtId="0" fontId="80" fillId="38" borderId="16" xfId="0" applyFont="1" applyFill="1" applyBorder="1" applyAlignment="1">
      <alignment/>
    </xf>
    <xf numFmtId="0" fontId="80" fillId="38" borderId="22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42" xfId="0" applyFont="1" applyBorder="1" applyAlignment="1">
      <alignment/>
    </xf>
    <xf numFmtId="0" fontId="80" fillId="0" borderId="43" xfId="0" applyFont="1" applyBorder="1" applyAlignment="1">
      <alignment/>
    </xf>
    <xf numFmtId="0" fontId="54" fillId="38" borderId="31" xfId="0" applyFont="1" applyFill="1" applyBorder="1" applyAlignment="1">
      <alignment/>
    </xf>
    <xf numFmtId="0" fontId="54" fillId="38" borderId="32" xfId="0" applyFont="1" applyFill="1" applyBorder="1" applyAlignment="1">
      <alignment/>
    </xf>
    <xf numFmtId="0" fontId="80" fillId="0" borderId="33" xfId="0" applyFont="1" applyFill="1" applyBorder="1" applyAlignment="1">
      <alignment/>
    </xf>
    <xf numFmtId="0" fontId="80" fillId="0" borderId="83" xfId="0" applyFont="1" applyFill="1" applyBorder="1" applyAlignment="1">
      <alignment/>
    </xf>
    <xf numFmtId="0" fontId="80" fillId="0" borderId="42" xfId="0" applyFont="1" applyFill="1" applyBorder="1" applyAlignment="1">
      <alignment/>
    </xf>
    <xf numFmtId="0" fontId="80" fillId="0" borderId="43" xfId="0" applyFont="1" applyFill="1" applyBorder="1" applyAlignment="1">
      <alignment/>
    </xf>
    <xf numFmtId="0" fontId="54" fillId="38" borderId="16" xfId="0" applyFont="1" applyFill="1" applyBorder="1" applyAlignment="1">
      <alignment/>
    </xf>
    <xf numFmtId="0" fontId="40" fillId="0" borderId="33" xfId="0" applyFont="1" applyBorder="1" applyAlignment="1">
      <alignment/>
    </xf>
    <xf numFmtId="0" fontId="54" fillId="38" borderId="89" xfId="0" applyFont="1" applyFill="1" applyBorder="1" applyAlignment="1">
      <alignment/>
    </xf>
    <xf numFmtId="0" fontId="54" fillId="38" borderId="119" xfId="0" applyFont="1" applyFill="1" applyBorder="1" applyAlignment="1">
      <alignment/>
    </xf>
    <xf numFmtId="0" fontId="80" fillId="0" borderId="19" xfId="0" applyFont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80" fillId="38" borderId="19" xfId="0" applyFont="1" applyFill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38" borderId="45" xfId="0" applyFont="1" applyFill="1" applyBorder="1" applyAlignment="1">
      <alignment horizontal="center"/>
    </xf>
    <xf numFmtId="0" fontId="80" fillId="38" borderId="17" xfId="0" applyFont="1" applyFill="1" applyBorder="1" applyAlignment="1">
      <alignment horizontal="center"/>
    </xf>
    <xf numFmtId="0" fontId="80" fillId="0" borderId="49" xfId="0" applyFont="1" applyFill="1" applyBorder="1" applyAlignment="1">
      <alignment horizontal="center"/>
    </xf>
    <xf numFmtId="0" fontId="80" fillId="0" borderId="47" xfId="0" applyFont="1" applyFill="1" applyBorder="1" applyAlignment="1">
      <alignment horizontal="center"/>
    </xf>
    <xf numFmtId="0" fontId="80" fillId="0" borderId="49" xfId="0" applyFont="1" applyBorder="1" applyAlignment="1">
      <alignment horizontal="center"/>
    </xf>
    <xf numFmtId="0" fontId="54" fillId="38" borderId="33" xfId="0" applyFont="1" applyFill="1" applyBorder="1" applyAlignment="1">
      <alignment/>
    </xf>
    <xf numFmtId="0" fontId="80" fillId="0" borderId="89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54" fillId="38" borderId="36" xfId="0" applyFont="1" applyFill="1" applyBorder="1" applyAlignment="1">
      <alignment/>
    </xf>
    <xf numFmtId="0" fontId="54" fillId="38" borderId="37" xfId="0" applyFont="1" applyFill="1" applyBorder="1" applyAlignment="1">
      <alignment/>
    </xf>
    <xf numFmtId="0" fontId="80" fillId="38" borderId="46" xfId="0" applyFont="1" applyFill="1" applyBorder="1" applyAlignment="1">
      <alignment horizontal="center"/>
    </xf>
    <xf numFmtId="0" fontId="80" fillId="0" borderId="65" xfId="0" applyFont="1" applyFill="1" applyBorder="1" applyAlignment="1">
      <alignment horizontal="center"/>
    </xf>
    <xf numFmtId="49" fontId="54" fillId="0" borderId="65" xfId="0" applyNumberFormat="1" applyFont="1" applyFill="1" applyBorder="1" applyAlignment="1">
      <alignment/>
    </xf>
    <xf numFmtId="0" fontId="54" fillId="0" borderId="65" xfId="0" applyFont="1" applyFill="1" applyBorder="1" applyAlignment="1">
      <alignment/>
    </xf>
    <xf numFmtId="0" fontId="54" fillId="38" borderId="18" xfId="0" applyFont="1" applyFill="1" applyBorder="1" applyAlignment="1">
      <alignment horizontal="center"/>
    </xf>
    <xf numFmtId="0" fontId="26" fillId="0" borderId="45" xfId="0" applyFont="1" applyBorder="1" applyAlignment="1">
      <alignment/>
    </xf>
    <xf numFmtId="0" fontId="54" fillId="0" borderId="45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Continuous" vertical="center"/>
    </xf>
    <xf numFmtId="0" fontId="10" fillId="0" borderId="18" xfId="0" applyNumberFormat="1" applyFont="1" applyBorder="1" applyAlignment="1" quotePrefix="1">
      <alignment horizontal="center" vertical="center"/>
    </xf>
    <xf numFmtId="0" fontId="11" fillId="0" borderId="18" xfId="0" applyNumberFormat="1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11" fillId="0" borderId="18" xfId="0" applyNumberFormat="1" applyFont="1" applyBorder="1" applyAlignment="1" quotePrefix="1">
      <alignment horizontal="centerContinuous" vertical="center"/>
    </xf>
    <xf numFmtId="0" fontId="45" fillId="0" borderId="16" xfId="0" applyFont="1" applyBorder="1" applyAlignment="1">
      <alignment/>
    </xf>
    <xf numFmtId="0" fontId="40" fillId="0" borderId="28" xfId="107" applyFont="1" applyBorder="1" applyAlignment="1">
      <alignment wrapText="1"/>
      <protection/>
    </xf>
    <xf numFmtId="0" fontId="80" fillId="0" borderId="53" xfId="113" applyFont="1" applyBorder="1" applyAlignment="1" applyProtection="1">
      <alignment horizontal="right" vertical="center" wrapText="1" indent="1"/>
      <protection/>
    </xf>
    <xf numFmtId="0" fontId="80" fillId="0" borderId="55" xfId="113" applyFont="1" applyBorder="1" applyAlignment="1" applyProtection="1">
      <alignment horizontal="right" vertical="center" wrapText="1" indent="1"/>
      <protection/>
    </xf>
    <xf numFmtId="0" fontId="80" fillId="0" borderId="69" xfId="113" applyFont="1" applyBorder="1" applyAlignment="1" applyProtection="1">
      <alignment horizontal="right" vertical="center" wrapText="1" indent="1"/>
      <protection/>
    </xf>
    <xf numFmtId="0" fontId="80" fillId="0" borderId="55" xfId="113" applyFont="1" applyBorder="1" applyAlignment="1" applyProtection="1">
      <alignment horizontal="right" vertical="center" wrapText="1"/>
      <protection/>
    </xf>
    <xf numFmtId="0" fontId="54" fillId="0" borderId="52" xfId="113" applyFont="1" applyBorder="1" applyAlignment="1" applyProtection="1">
      <alignment horizontal="right" vertical="center" wrapText="1" indent="1"/>
      <protection/>
    </xf>
    <xf numFmtId="0" fontId="54" fillId="0" borderId="52" xfId="113" applyFont="1" applyBorder="1" applyAlignment="1" applyProtection="1">
      <alignment horizontal="right" vertical="center" wrapText="1"/>
      <protection/>
    </xf>
    <xf numFmtId="0" fontId="54" fillId="0" borderId="81" xfId="113" applyFont="1" applyBorder="1" applyAlignment="1" applyProtection="1">
      <alignment horizontal="right" vertical="center" wrapText="1"/>
      <protection/>
    </xf>
    <xf numFmtId="0" fontId="55" fillId="0" borderId="52" xfId="112" applyFont="1" applyFill="1" applyBorder="1" applyAlignment="1" applyProtection="1">
      <alignment horizontal="right" vertical="center" wrapText="1" indent="1"/>
      <protection/>
    </xf>
    <xf numFmtId="0" fontId="50" fillId="0" borderId="85" xfId="112" applyFont="1" applyFill="1" applyBorder="1" applyAlignment="1" applyProtection="1">
      <alignment horizontal="left" vertical="center" wrapText="1" indent="6"/>
      <protection/>
    </xf>
    <xf numFmtId="0" fontId="50" fillId="0" borderId="70" xfId="112" applyFont="1" applyFill="1" applyBorder="1" applyAlignment="1" applyProtection="1">
      <alignment horizontal="right" vertical="center" wrapText="1" indent="1"/>
      <protection/>
    </xf>
    <xf numFmtId="0" fontId="50" fillId="0" borderId="53" xfId="112" applyFont="1" applyFill="1" applyBorder="1" applyAlignment="1" applyProtection="1">
      <alignment horizontal="right" vertical="center" wrapText="1" indent="1"/>
      <protection/>
    </xf>
    <xf numFmtId="0" fontId="50" fillId="0" borderId="16" xfId="112" applyFont="1" applyFill="1" applyBorder="1" applyAlignment="1" applyProtection="1">
      <alignment horizontal="right" vertical="center" wrapText="1" indent="1"/>
      <protection/>
    </xf>
    <xf numFmtId="0" fontId="50" fillId="0" borderId="28" xfId="112" applyFont="1" applyFill="1" applyBorder="1" applyAlignment="1" applyProtection="1">
      <alignment horizontal="right" vertical="center" wrapText="1" indent="1"/>
      <protection/>
    </xf>
    <xf numFmtId="0" fontId="50" fillId="0" borderId="55" xfId="112" applyFont="1" applyFill="1" applyBorder="1" applyAlignment="1" applyProtection="1">
      <alignment horizontal="right" vertical="center" wrapText="1" indent="1"/>
      <protection/>
    </xf>
    <xf numFmtId="0" fontId="50" fillId="0" borderId="55" xfId="112" applyFont="1" applyFill="1" applyBorder="1" applyAlignment="1" applyProtection="1">
      <alignment horizontal="right" vertical="center" wrapText="1" indent="6"/>
      <protection/>
    </xf>
    <xf numFmtId="0" fontId="50" fillId="0" borderId="55" xfId="112" applyFont="1" applyFill="1" applyBorder="1" applyAlignment="1" applyProtection="1">
      <alignment horizontal="right" vertical="center" indent="6"/>
      <protection/>
    </xf>
    <xf numFmtId="0" fontId="50" fillId="0" borderId="75" xfId="112" applyFont="1" applyFill="1" applyBorder="1" applyAlignment="1" applyProtection="1">
      <alignment horizontal="right" vertical="center" wrapText="1" indent="1"/>
      <protection/>
    </xf>
    <xf numFmtId="0" fontId="80" fillId="0" borderId="16" xfId="113" applyFont="1" applyBorder="1" applyAlignment="1" applyProtection="1">
      <alignment horizontal="right" vertical="center" wrapText="1" indent="1"/>
      <protection/>
    </xf>
    <xf numFmtId="0" fontId="50" fillId="0" borderId="16" xfId="112" applyFont="1" applyFill="1" applyBorder="1" applyAlignment="1" applyProtection="1">
      <alignment horizontal="right" vertical="center" wrapText="1" indent="6"/>
      <protection/>
    </xf>
    <xf numFmtId="0" fontId="55" fillId="0" borderId="52" xfId="112" applyFont="1" applyFill="1" applyBorder="1" applyAlignment="1" applyProtection="1">
      <alignment horizontal="right" vertical="center" wrapText="1" indent="1"/>
      <protection/>
    </xf>
    <xf numFmtId="0" fontId="50" fillId="0" borderId="69" xfId="112" applyFont="1" applyFill="1" applyBorder="1" applyAlignment="1" applyProtection="1">
      <alignment horizontal="right" vertical="center" wrapText="1" indent="1"/>
      <protection/>
    </xf>
    <xf numFmtId="0" fontId="50" fillId="0" borderId="36" xfId="112" applyFont="1" applyFill="1" applyBorder="1" applyAlignment="1" applyProtection="1">
      <alignment horizontal="right" vertical="center" wrapText="1" indent="1"/>
      <protection/>
    </xf>
    <xf numFmtId="0" fontId="53" fillId="0" borderId="81" xfId="113" applyFont="1" applyBorder="1" applyAlignment="1" applyProtection="1">
      <alignment horizontal="right" vertical="center" wrapText="1" indent="1"/>
      <protection/>
    </xf>
    <xf numFmtId="0" fontId="26" fillId="0" borderId="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57" xfId="0" applyFont="1" applyBorder="1" applyAlignment="1">
      <alignment/>
    </xf>
    <xf numFmtId="0" fontId="27" fillId="0" borderId="113" xfId="0" applyFont="1" applyBorder="1" applyAlignment="1">
      <alignment horizontal="center"/>
    </xf>
    <xf numFmtId="0" fontId="27" fillId="0" borderId="114" xfId="109" applyFont="1" applyBorder="1">
      <alignment/>
      <protection/>
    </xf>
    <xf numFmtId="0" fontId="40" fillId="0" borderId="114" xfId="109" applyFont="1" applyBorder="1" applyAlignment="1">
      <alignment horizontal="left" vertical="center"/>
      <protection/>
    </xf>
    <xf numFmtId="0" fontId="27" fillId="0" borderId="114" xfId="109" applyFont="1" applyFill="1" applyBorder="1">
      <alignment/>
      <protection/>
    </xf>
    <xf numFmtId="0" fontId="27" fillId="0" borderId="114" xfId="0" applyFont="1" applyBorder="1" applyAlignment="1">
      <alignment/>
    </xf>
    <xf numFmtId="0" fontId="27" fillId="0" borderId="116" xfId="0" applyFont="1" applyBorder="1" applyAlignment="1">
      <alignment horizontal="center"/>
    </xf>
    <xf numFmtId="0" fontId="27" fillId="0" borderId="117" xfId="0" applyFont="1" applyBorder="1" applyAlignment="1">
      <alignment/>
    </xf>
    <xf numFmtId="0" fontId="0" fillId="0" borderId="0" xfId="0" applyFont="1" applyAlignment="1">
      <alignment horizontal="right"/>
    </xf>
    <xf numFmtId="16" fontId="1" fillId="0" borderId="0" xfId="0" applyNumberFormat="1" applyFont="1" applyAlignment="1">
      <alignment/>
    </xf>
    <xf numFmtId="0" fontId="26" fillId="0" borderId="76" xfId="0" applyFont="1" applyBorder="1" applyAlignment="1">
      <alignment/>
    </xf>
    <xf numFmtId="0" fontId="23" fillId="0" borderId="98" xfId="106" applyFont="1" applyBorder="1" applyAlignment="1">
      <alignment vertical="center"/>
      <protection/>
    </xf>
    <xf numFmtId="3" fontId="22" fillId="0" borderId="98" xfId="106" applyNumberFormat="1" applyFont="1" applyFill="1" applyBorder="1" applyAlignment="1">
      <alignment vertical="center"/>
      <protection/>
    </xf>
    <xf numFmtId="3" fontId="23" fillId="0" borderId="98" xfId="106" applyNumberFormat="1" applyFont="1" applyFill="1" applyBorder="1" applyAlignment="1">
      <alignment vertical="center"/>
      <protection/>
    </xf>
    <xf numFmtId="0" fontId="23" fillId="0" borderId="98" xfId="106" applyFont="1" applyBorder="1" applyAlignment="1">
      <alignment vertical="center" wrapText="1"/>
      <protection/>
    </xf>
    <xf numFmtId="3" fontId="22" fillId="0" borderId="98" xfId="106" applyNumberFormat="1" applyFont="1" applyBorder="1" applyAlignment="1">
      <alignment vertical="center"/>
      <protection/>
    </xf>
    <xf numFmtId="3" fontId="22" fillId="0" borderId="98" xfId="106" applyNumberFormat="1" applyFont="1" applyFill="1" applyBorder="1" applyAlignment="1">
      <alignment horizontal="right" vertical="center"/>
      <protection/>
    </xf>
    <xf numFmtId="0" fontId="23" fillId="0" borderId="98" xfId="106" applyFont="1" applyFill="1" applyBorder="1" applyAlignment="1">
      <alignment vertical="center"/>
      <protection/>
    </xf>
    <xf numFmtId="0" fontId="98" fillId="41" borderId="120" xfId="106" applyFont="1" applyFill="1" applyBorder="1" applyAlignment="1">
      <alignment vertical="center"/>
      <protection/>
    </xf>
    <xf numFmtId="3" fontId="98" fillId="41" borderId="120" xfId="106" applyNumberFormat="1" applyFont="1" applyFill="1" applyBorder="1" applyAlignment="1">
      <alignment vertical="center"/>
      <protection/>
    </xf>
    <xf numFmtId="6" fontId="55" fillId="0" borderId="114" xfId="109" applyNumberFormat="1" applyFont="1" applyBorder="1">
      <alignment/>
      <protection/>
    </xf>
    <xf numFmtId="0" fontId="80" fillId="42" borderId="69" xfId="113" applyFont="1" applyFill="1" applyBorder="1" applyAlignment="1" applyProtection="1">
      <alignment horizontal="right" vertical="center" wrapText="1" indent="1"/>
      <protection/>
    </xf>
    <xf numFmtId="0" fontId="80" fillId="42" borderId="53" xfId="113" applyFont="1" applyFill="1" applyBorder="1" applyAlignment="1" applyProtection="1">
      <alignment horizontal="right" vertical="center" wrapText="1" indent="1"/>
      <protection/>
    </xf>
    <xf numFmtId="0" fontId="80" fillId="42" borderId="55" xfId="113" applyFont="1" applyFill="1" applyBorder="1" applyAlignment="1" applyProtection="1">
      <alignment horizontal="right" vertical="center" wrapText="1" indent="1"/>
      <protection/>
    </xf>
    <xf numFmtId="0" fontId="54" fillId="42" borderId="52" xfId="113" applyFont="1" applyFill="1" applyBorder="1" applyAlignment="1" applyProtection="1">
      <alignment horizontal="right" vertical="center" wrapText="1" indent="1"/>
      <protection/>
    </xf>
    <xf numFmtId="0" fontId="50" fillId="42" borderId="74" xfId="112" applyFont="1" applyFill="1" applyBorder="1" applyAlignment="1" applyProtection="1">
      <alignment horizontal="right" vertical="center" wrapText="1" indent="6"/>
      <protection/>
    </xf>
    <xf numFmtId="0" fontId="50" fillId="42" borderId="75" xfId="112" applyFont="1" applyFill="1" applyBorder="1" applyAlignment="1" applyProtection="1">
      <alignment horizontal="right" vertical="center" wrapText="1" indent="1"/>
      <protection/>
    </xf>
    <xf numFmtId="0" fontId="50" fillId="42" borderId="16" xfId="112" applyFont="1" applyFill="1" applyBorder="1" applyAlignment="1" applyProtection="1">
      <alignment horizontal="right" vertical="center" wrapText="1" indent="1"/>
      <protection/>
    </xf>
    <xf numFmtId="171" fontId="55" fillId="0" borderId="107" xfId="112" applyNumberFormat="1" applyFont="1" applyFill="1" applyBorder="1" applyAlignment="1" applyProtection="1">
      <alignment horizontal="center" vertical="center" wrapText="1"/>
      <protection/>
    </xf>
    <xf numFmtId="0" fontId="55" fillId="42" borderId="52" xfId="112" applyFont="1" applyFill="1" applyBorder="1" applyAlignment="1" applyProtection="1">
      <alignment horizontal="center" vertical="center" wrapText="1"/>
      <protection/>
    </xf>
    <xf numFmtId="171" fontId="55" fillId="0" borderId="32" xfId="112" applyNumberFormat="1" applyFont="1" applyFill="1" applyBorder="1" applyAlignment="1" applyProtection="1">
      <alignment horizontal="center" vertical="center" wrapText="1"/>
      <protection/>
    </xf>
    <xf numFmtId="0" fontId="50" fillId="42" borderId="36" xfId="112" applyFont="1" applyFill="1" applyBorder="1" applyAlignment="1" applyProtection="1">
      <alignment horizontal="right" vertical="center" wrapText="1" indent="6"/>
      <protection/>
    </xf>
    <xf numFmtId="3" fontId="80" fillId="42" borderId="19" xfId="100" applyNumberFormat="1" applyFont="1" applyFill="1" applyBorder="1" applyAlignment="1">
      <alignment vertical="center"/>
      <protection/>
    </xf>
    <xf numFmtId="49" fontId="1" fillId="0" borderId="23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83" xfId="0" applyFont="1" applyBorder="1" applyAlignment="1">
      <alignment/>
    </xf>
    <xf numFmtId="2" fontId="27" fillId="0" borderId="16" xfId="114" applyNumberFormat="1" applyFont="1" applyFill="1" applyBorder="1" applyAlignment="1">
      <alignment vertical="center"/>
      <protection/>
    </xf>
    <xf numFmtId="2" fontId="26" fillId="0" borderId="75" xfId="114" applyNumberFormat="1" applyFont="1" applyFill="1" applyBorder="1" applyAlignment="1">
      <alignment horizontal="right" vertical="center" wrapText="1"/>
      <protection/>
    </xf>
    <xf numFmtId="0" fontId="41" fillId="0" borderId="16" xfId="100" applyFill="1" applyBorder="1" applyAlignment="1">
      <alignment horizontal="center" vertical="center" wrapText="1"/>
      <protection/>
    </xf>
    <xf numFmtId="166" fontId="26" fillId="0" borderId="42" xfId="114" applyNumberFormat="1" applyFont="1" applyFill="1" applyBorder="1" applyAlignment="1">
      <alignment vertical="center"/>
      <protection/>
    </xf>
    <xf numFmtId="2" fontId="26" fillId="0" borderId="16" xfId="114" applyNumberFormat="1" applyFont="1" applyFill="1" applyBorder="1" applyAlignment="1">
      <alignment horizontal="right" vertical="center" wrapText="1"/>
      <protection/>
    </xf>
    <xf numFmtId="166" fontId="26" fillId="0" borderId="33" xfId="114" applyNumberFormat="1" applyFont="1" applyFill="1" applyBorder="1" applyAlignment="1">
      <alignment vertical="center"/>
      <protection/>
    </xf>
    <xf numFmtId="0" fontId="41" fillId="0" borderId="36" xfId="100" applyFill="1" applyBorder="1" applyAlignment="1">
      <alignment horizontal="center" vertical="center" wrapText="1"/>
      <protection/>
    </xf>
    <xf numFmtId="2" fontId="26" fillId="0" borderId="36" xfId="114" applyNumberFormat="1" applyFont="1" applyFill="1" applyBorder="1" applyAlignment="1">
      <alignment vertical="center"/>
      <protection/>
    </xf>
    <xf numFmtId="0" fontId="40" fillId="0" borderId="31" xfId="111" applyFont="1" applyFill="1" applyBorder="1" applyAlignment="1">
      <alignment horizontal="center" vertical="center"/>
      <protection/>
    </xf>
    <xf numFmtId="2" fontId="27" fillId="0" borderId="32" xfId="114" applyNumberFormat="1" applyFont="1" applyFill="1" applyBorder="1" applyAlignment="1">
      <alignment vertical="center"/>
      <protection/>
    </xf>
    <xf numFmtId="0" fontId="41" fillId="0" borderId="75" xfId="100" applyFont="1" applyFill="1" applyBorder="1" applyAlignment="1">
      <alignment horizontal="center" vertical="center" wrapText="1"/>
      <protection/>
    </xf>
    <xf numFmtId="0" fontId="41" fillId="0" borderId="16" xfId="100" applyFont="1" applyFill="1" applyBorder="1" applyAlignment="1">
      <alignment horizontal="center" vertical="center" wrapText="1"/>
      <protection/>
    </xf>
    <xf numFmtId="49" fontId="26" fillId="0" borderId="23" xfId="0" applyNumberFormat="1" applyFont="1" applyFill="1" applyBorder="1" applyAlignment="1">
      <alignment/>
    </xf>
    <xf numFmtId="49" fontId="40" fillId="0" borderId="23" xfId="0" applyNumberFormat="1" applyFont="1" applyFill="1" applyBorder="1" applyAlignment="1">
      <alignment/>
    </xf>
    <xf numFmtId="49" fontId="40" fillId="0" borderId="23" xfId="0" applyNumberFormat="1" applyFont="1" applyBorder="1" applyAlignment="1">
      <alignment/>
    </xf>
    <xf numFmtId="0" fontId="27" fillId="38" borderId="24" xfId="0" applyFont="1" applyFill="1" applyBorder="1" applyAlignment="1">
      <alignment/>
    </xf>
    <xf numFmtId="49" fontId="26" fillId="0" borderId="23" xfId="0" applyNumberFormat="1" applyFont="1" applyBorder="1" applyAlignment="1">
      <alignment/>
    </xf>
    <xf numFmtId="49" fontId="26" fillId="0" borderId="24" xfId="0" applyNumberFormat="1" applyFont="1" applyFill="1" applyBorder="1" applyAlignment="1">
      <alignment/>
    </xf>
    <xf numFmtId="49" fontId="26" fillId="0" borderId="82" xfId="0" applyNumberFormat="1" applyFont="1" applyFill="1" applyBorder="1" applyAlignment="1">
      <alignment/>
    </xf>
    <xf numFmtId="49" fontId="26" fillId="0" borderId="41" xfId="0" applyNumberFormat="1" applyFont="1" applyBorder="1" applyAlignment="1">
      <alignment/>
    </xf>
    <xf numFmtId="49" fontId="27" fillId="38" borderId="35" xfId="0" applyNumberFormat="1" applyFont="1" applyFill="1" applyBorder="1" applyAlignment="1">
      <alignment/>
    </xf>
    <xf numFmtId="0" fontId="53" fillId="38" borderId="24" xfId="0" applyFont="1" applyFill="1" applyBorder="1" applyAlignment="1">
      <alignment wrapText="1"/>
    </xf>
    <xf numFmtId="49" fontId="40" fillId="0" borderId="41" xfId="0" applyNumberFormat="1" applyFont="1" applyFill="1" applyBorder="1" applyAlignment="1">
      <alignment/>
    </xf>
    <xf numFmtId="0" fontId="40" fillId="0" borderId="24" xfId="0" applyFont="1" applyFill="1" applyBorder="1" applyAlignment="1">
      <alignment/>
    </xf>
    <xf numFmtId="49" fontId="53" fillId="38" borderId="29" xfId="0" applyNumberFormat="1" applyFont="1" applyFill="1" applyBorder="1" applyAlignment="1">
      <alignment/>
    </xf>
    <xf numFmtId="49" fontId="53" fillId="38" borderId="44" xfId="0" applyNumberFormat="1" applyFont="1" applyFill="1" applyBorder="1" applyAlignment="1">
      <alignment/>
    </xf>
    <xf numFmtId="0" fontId="80" fillId="38" borderId="20" xfId="0" applyFont="1" applyFill="1" applyBorder="1" applyAlignment="1">
      <alignment horizontal="center"/>
    </xf>
    <xf numFmtId="0" fontId="53" fillId="38" borderId="41" xfId="0" applyFont="1" applyFill="1" applyBorder="1" applyAlignment="1">
      <alignment wrapText="1"/>
    </xf>
    <xf numFmtId="0" fontId="54" fillId="38" borderId="42" xfId="0" applyFont="1" applyFill="1" applyBorder="1" applyAlignment="1">
      <alignment/>
    </xf>
    <xf numFmtId="0" fontId="80" fillId="38" borderId="42" xfId="0" applyFont="1" applyFill="1" applyBorder="1" applyAlignment="1">
      <alignment/>
    </xf>
    <xf numFmtId="0" fontId="80" fillId="38" borderId="43" xfId="0" applyFont="1" applyFill="1" applyBorder="1" applyAlignment="1">
      <alignment/>
    </xf>
    <xf numFmtId="0" fontId="80" fillId="0" borderId="23" xfId="0" applyFont="1" applyFill="1" applyBorder="1" applyAlignment="1">
      <alignment horizontal="center"/>
    </xf>
    <xf numFmtId="49" fontId="40" fillId="0" borderId="16" xfId="0" applyNumberFormat="1" applyFont="1" applyBorder="1" applyAlignment="1">
      <alignment/>
    </xf>
    <xf numFmtId="0" fontId="80" fillId="0" borderId="35" xfId="0" applyFont="1" applyFill="1" applyBorder="1" applyAlignment="1">
      <alignment horizontal="center"/>
    </xf>
    <xf numFmtId="0" fontId="35" fillId="0" borderId="36" xfId="0" applyFont="1" applyBorder="1" applyAlignment="1">
      <alignment/>
    </xf>
    <xf numFmtId="0" fontId="80" fillId="0" borderId="36" xfId="0" applyFont="1" applyFill="1" applyBorder="1" applyAlignment="1">
      <alignment/>
    </xf>
    <xf numFmtId="0" fontId="80" fillId="0" borderId="37" xfId="0" applyFont="1" applyFill="1" applyBorder="1" applyAlignment="1">
      <alignment/>
    </xf>
    <xf numFmtId="3" fontId="48" fillId="0" borderId="114" xfId="109" applyNumberFormat="1" applyFont="1" applyBorder="1" applyAlignment="1">
      <alignment horizontal="right"/>
      <protection/>
    </xf>
    <xf numFmtId="0" fontId="88" fillId="0" borderId="114" xfId="109" applyFont="1" applyBorder="1" applyAlignment="1">
      <alignment horizontal="right"/>
      <protection/>
    </xf>
    <xf numFmtId="3" fontId="88" fillId="0" borderId="114" xfId="109" applyNumberFormat="1" applyFont="1" applyBorder="1" applyAlignment="1">
      <alignment horizontal="right"/>
      <protection/>
    </xf>
    <xf numFmtId="0" fontId="48" fillId="0" borderId="114" xfId="109" applyFont="1" applyBorder="1" applyAlignment="1">
      <alignment horizontal="right"/>
      <protection/>
    </xf>
    <xf numFmtId="0" fontId="57" fillId="0" borderId="117" xfId="109" applyFont="1" applyBorder="1" applyAlignment="1">
      <alignment horizontal="right"/>
      <protection/>
    </xf>
    <xf numFmtId="0" fontId="48" fillId="0" borderId="114" xfId="109" applyFont="1" applyBorder="1" applyAlignment="1">
      <alignment horizontal="right"/>
      <protection/>
    </xf>
    <xf numFmtId="0" fontId="41" fillId="0" borderId="114" xfId="109" applyFont="1" applyBorder="1" applyAlignment="1">
      <alignment horizontal="left"/>
      <protection/>
    </xf>
    <xf numFmtId="0" fontId="48" fillId="0" borderId="114" xfId="109" applyFont="1" applyFill="1" applyBorder="1" applyAlignment="1">
      <alignment horizontal="right"/>
      <protection/>
    </xf>
    <xf numFmtId="6" fontId="41" fillId="0" borderId="114" xfId="109" applyNumberFormat="1" applyFont="1" applyBorder="1">
      <alignment/>
      <protection/>
    </xf>
    <xf numFmtId="0" fontId="23" fillId="0" borderId="117" xfId="0" applyFont="1" applyBorder="1" applyAlignment="1">
      <alignment horizontal="right"/>
    </xf>
    <xf numFmtId="0" fontId="64" fillId="0" borderId="90" xfId="102" applyFont="1" applyBorder="1" applyAlignment="1">
      <alignment horizontal="center"/>
      <protection/>
    </xf>
    <xf numFmtId="0" fontId="99" fillId="0" borderId="75" xfId="102" applyFill="1" applyBorder="1">
      <alignment/>
      <protection/>
    </xf>
    <xf numFmtId="0" fontId="99" fillId="0" borderId="90" xfId="102" applyFill="1" applyBorder="1">
      <alignment/>
      <protection/>
    </xf>
    <xf numFmtId="3" fontId="40" fillId="0" borderId="98" xfId="106" applyNumberFormat="1" applyFont="1" applyFill="1" applyBorder="1" applyAlignment="1">
      <alignment horizontal="right" vertical="center"/>
      <protection/>
    </xf>
    <xf numFmtId="3" fontId="15" fillId="0" borderId="0" xfId="106" applyNumberFormat="1" applyFont="1" applyFill="1" applyAlignment="1">
      <alignment vertical="center"/>
      <protection/>
    </xf>
    <xf numFmtId="3" fontId="27" fillId="0" borderId="98" xfId="106" applyNumberFormat="1" applyFont="1" applyFill="1" applyBorder="1" applyAlignment="1">
      <alignment horizontal="right" vertical="center"/>
      <protection/>
    </xf>
    <xf numFmtId="3" fontId="23" fillId="0" borderId="98" xfId="106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left" vertical="center"/>
    </xf>
    <xf numFmtId="0" fontId="35" fillId="0" borderId="39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1" fillId="38" borderId="48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1" fillId="6" borderId="48" xfId="0" applyFont="1" applyFill="1" applyBorder="1" applyAlignment="1">
      <alignment horizontal="center"/>
    </xf>
    <xf numFmtId="0" fontId="36" fillId="6" borderId="6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3" fillId="0" borderId="0" xfId="0" applyFont="1" applyAlignment="1">
      <alignment/>
    </xf>
    <xf numFmtId="0" fontId="3" fillId="0" borderId="65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45" xfId="0" applyFont="1" applyBorder="1" applyAlignment="1">
      <alignment/>
    </xf>
    <xf numFmtId="171" fontId="91" fillId="0" borderId="61" xfId="112" applyNumberFormat="1" applyFont="1" applyFill="1" applyBorder="1" applyAlignment="1" applyProtection="1">
      <alignment horizontal="left" vertical="center"/>
      <protection/>
    </xf>
    <xf numFmtId="171" fontId="90" fillId="0" borderId="0" xfId="112" applyNumberFormat="1" applyFont="1" applyFill="1" applyBorder="1" applyAlignment="1" applyProtection="1">
      <alignment horizontal="center" vertical="center"/>
      <protection/>
    </xf>
    <xf numFmtId="171" fontId="91" fillId="0" borderId="61" xfId="112" applyNumberFormat="1" applyFont="1" applyFill="1" applyBorder="1" applyAlignment="1" applyProtection="1">
      <alignment horizontal="left"/>
      <protection/>
    </xf>
    <xf numFmtId="0" fontId="90" fillId="0" borderId="0" xfId="112" applyFont="1" applyFill="1" applyAlignment="1" applyProtection="1">
      <alignment horizontal="center"/>
      <protection/>
    </xf>
    <xf numFmtId="3" fontId="45" fillId="0" borderId="0" xfId="100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4" fillId="0" borderId="0" xfId="104" applyFont="1" applyAlignment="1">
      <alignment vertical="center"/>
      <protection/>
    </xf>
    <xf numFmtId="0" fontId="94" fillId="0" borderId="0" xfId="0" applyFont="1" applyAlignment="1">
      <alignment vertical="center"/>
    </xf>
    <xf numFmtId="0" fontId="27" fillId="0" borderId="66" xfId="104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/>
    </xf>
    <xf numFmtId="0" fontId="0" fillId="0" borderId="51" xfId="0" applyBorder="1" applyAlignment="1">
      <alignment horizontal="center"/>
    </xf>
    <xf numFmtId="0" fontId="27" fillId="0" borderId="58" xfId="104" applyFont="1" applyFill="1" applyBorder="1" applyAlignment="1">
      <alignment horizontal="center" vertical="center"/>
      <protection/>
    </xf>
    <xf numFmtId="0" fontId="41" fillId="0" borderId="50" xfId="100" applyFont="1" applyFill="1" applyBorder="1" applyAlignment="1">
      <alignment vertical="center"/>
      <protection/>
    </xf>
    <xf numFmtId="0" fontId="27" fillId="0" borderId="58" xfId="104" applyFont="1" applyFill="1" applyBorder="1" applyAlignment="1">
      <alignment horizontal="center" vertical="center" wrapText="1"/>
      <protection/>
    </xf>
    <xf numFmtId="0" fontId="27" fillId="0" borderId="50" xfId="104" applyFont="1" applyFill="1" applyBorder="1" applyAlignment="1">
      <alignment horizontal="center" vertical="center" wrapText="1"/>
      <protection/>
    </xf>
    <xf numFmtId="0" fontId="27" fillId="0" borderId="45" xfId="104" applyFont="1" applyFill="1" applyBorder="1" applyAlignment="1">
      <alignment horizontal="center" vertical="center" wrapText="1"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7" fillId="0" borderId="67" xfId="100" applyFont="1" applyFill="1" applyBorder="1" applyAlignment="1">
      <alignment horizontal="center" vertical="center" wrapText="1"/>
      <protection/>
    </xf>
    <xf numFmtId="0" fontId="3" fillId="0" borderId="60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41" fillId="0" borderId="50" xfId="100" applyFont="1" applyFill="1" applyBorder="1" applyAlignment="1">
      <alignment horizontal="center" vertical="center" wrapText="1"/>
      <protection/>
    </xf>
    <xf numFmtId="0" fontId="39" fillId="0" borderId="58" xfId="104" applyFont="1" applyFill="1" applyBorder="1" applyAlignment="1">
      <alignment horizontal="center" vertical="top" wrapText="1"/>
      <protection/>
    </xf>
    <xf numFmtId="0" fontId="41" fillId="0" borderId="50" xfId="100" applyFill="1" applyBorder="1" applyAlignment="1">
      <alignment/>
      <protection/>
    </xf>
    <xf numFmtId="0" fontId="41" fillId="0" borderId="45" xfId="100" applyFill="1" applyBorder="1" applyAlignment="1">
      <alignment/>
      <protection/>
    </xf>
    <xf numFmtId="0" fontId="27" fillId="0" borderId="58" xfId="104" applyFont="1" applyBorder="1" applyAlignment="1">
      <alignment horizontal="center" vertical="center" wrapText="1"/>
      <protection/>
    </xf>
    <xf numFmtId="0" fontId="27" fillId="0" borderId="50" xfId="0" applyFont="1" applyBorder="1" applyAlignment="1">
      <alignment horizontal="center" wrapText="1"/>
    </xf>
    <xf numFmtId="0" fontId="27" fillId="0" borderId="45" xfId="0" applyFont="1" applyBorder="1" applyAlignment="1">
      <alignment horizontal="center" wrapText="1"/>
    </xf>
    <xf numFmtId="0" fontId="27" fillId="0" borderId="48" xfId="104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27" fillId="0" borderId="58" xfId="114" applyFont="1" applyFill="1" applyBorder="1" applyAlignment="1">
      <alignment horizontal="center" vertical="center" wrapText="1"/>
      <protection/>
    </xf>
    <xf numFmtId="0" fontId="27" fillId="0" borderId="66" xfId="104" applyFont="1" applyFill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51" xfId="0" applyBorder="1" applyAlignment="1">
      <alignment vertical="center"/>
    </xf>
    <xf numFmtId="3" fontId="34" fillId="0" borderId="58" xfId="100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vertical="center" wrapText="1"/>
    </xf>
    <xf numFmtId="0" fontId="94" fillId="0" borderId="0" xfId="0" applyFont="1" applyAlignment="1">
      <alignment horizontal="right"/>
    </xf>
    <xf numFmtId="0" fontId="26" fillId="0" borderId="0" xfId="0" applyFont="1" applyAlignment="1">
      <alignment/>
    </xf>
    <xf numFmtId="0" fontId="34" fillId="0" borderId="48" xfId="100" applyFont="1" applyFill="1" applyBorder="1" applyAlignment="1">
      <alignment horizontal="center" vertical="center"/>
      <protection/>
    </xf>
    <xf numFmtId="0" fontId="34" fillId="0" borderId="39" xfId="100" applyFont="1" applyFill="1" applyBorder="1" applyAlignment="1">
      <alignment horizontal="center" vertical="center"/>
      <protection/>
    </xf>
    <xf numFmtId="3" fontId="34" fillId="0" borderId="58" xfId="115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vertical="center"/>
    </xf>
    <xf numFmtId="3" fontId="34" fillId="0" borderId="48" xfId="100" applyNumberFormat="1" applyFont="1" applyFill="1" applyBorder="1" applyAlignment="1">
      <alignment horizontal="center" vertical="center"/>
      <protection/>
    </xf>
    <xf numFmtId="3" fontId="34" fillId="0" borderId="39" xfId="100" applyNumberFormat="1" applyFont="1" applyFill="1" applyBorder="1" applyAlignment="1">
      <alignment horizontal="center" vertical="center"/>
      <protection/>
    </xf>
    <xf numFmtId="0" fontId="34" fillId="0" borderId="58" xfId="100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3" fontId="34" fillId="0" borderId="58" xfId="115" applyNumberFormat="1" applyFont="1" applyFill="1" applyBorder="1" applyAlignment="1">
      <alignment horizontal="center" vertical="top" wrapText="1"/>
      <protection/>
    </xf>
    <xf numFmtId="0" fontId="0" fillId="0" borderId="45" xfId="0" applyBorder="1" applyAlignment="1">
      <alignment/>
    </xf>
    <xf numFmtId="3" fontId="34" fillId="0" borderId="48" xfId="100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0" fillId="0" borderId="0" xfId="0" applyAlignment="1">
      <alignment/>
    </xf>
    <xf numFmtId="0" fontId="39" fillId="0" borderId="61" xfId="0" applyFont="1" applyBorder="1" applyAlignment="1">
      <alignment horizontal="right"/>
    </xf>
    <xf numFmtId="0" fontId="97" fillId="0" borderId="61" xfId="0" applyFont="1" applyBorder="1" applyAlignment="1">
      <alignment horizontal="right"/>
    </xf>
    <xf numFmtId="0" fontId="10" fillId="0" borderId="49" xfId="0" applyFont="1" applyBorder="1" applyAlignment="1">
      <alignment horizontal="left" vertical="center" wrapText="1"/>
    </xf>
    <xf numFmtId="0" fontId="0" fillId="0" borderId="64" xfId="0" applyBorder="1" applyAlignment="1">
      <alignment wrapText="1"/>
    </xf>
    <xf numFmtId="0" fontId="0" fillId="0" borderId="64" xfId="0" applyFont="1" applyBorder="1" applyAlignment="1">
      <alignment wrapText="1"/>
    </xf>
    <xf numFmtId="0" fontId="11" fillId="0" borderId="49" xfId="0" applyFont="1" applyBorder="1" applyAlignment="1">
      <alignment horizontal="left" vertical="center" wrapText="1"/>
    </xf>
    <xf numFmtId="0" fontId="11" fillId="0" borderId="64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10" fillId="0" borderId="64" xfId="0" applyFont="1" applyBorder="1" applyAlignment="1">
      <alignment wrapText="1"/>
    </xf>
    <xf numFmtId="0" fontId="27" fillId="0" borderId="0" xfId="0" applyFont="1" applyAlignment="1">
      <alignment horizontal="right"/>
    </xf>
    <xf numFmtId="0" fontId="45" fillId="0" borderId="61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38" borderId="48" xfId="0" applyFont="1" applyFill="1" applyBorder="1" applyAlignment="1">
      <alignment horizontal="left" vertical="center" wrapText="1"/>
    </xf>
    <xf numFmtId="0" fontId="10" fillId="38" borderId="65" xfId="0" applyFont="1" applyFill="1" applyBorder="1" applyAlignment="1">
      <alignment wrapText="1"/>
    </xf>
    <xf numFmtId="0" fontId="10" fillId="0" borderId="49" xfId="0" applyFont="1" applyFill="1" applyBorder="1" applyAlignment="1">
      <alignment horizontal="left" vertical="center" wrapText="1"/>
    </xf>
    <xf numFmtId="0" fontId="47" fillId="0" borderId="61" xfId="0" applyFont="1" applyBorder="1" applyAlignment="1">
      <alignment horizontal="right"/>
    </xf>
    <xf numFmtId="0" fontId="54" fillId="0" borderId="6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15" fillId="0" borderId="0" xfId="108" applyNumberFormat="1" applyBorder="1" applyAlignment="1">
      <alignment/>
      <protection/>
    </xf>
    <xf numFmtId="0" fontId="15" fillId="0" borderId="0" xfId="108" applyBorder="1" applyAlignment="1">
      <alignment/>
      <protection/>
    </xf>
    <xf numFmtId="0" fontId="11" fillId="0" borderId="58" xfId="108" applyFont="1" applyBorder="1" applyAlignment="1">
      <alignment horizontal="center" wrapText="1"/>
      <protection/>
    </xf>
    <xf numFmtId="0" fontId="11" fillId="0" borderId="45" xfId="108" applyFont="1" applyBorder="1" applyAlignment="1">
      <alignment horizontal="center" wrapText="1"/>
      <protection/>
    </xf>
    <xf numFmtId="0" fontId="7" fillId="0" borderId="0" xfId="108" applyFont="1" applyAlignment="1">
      <alignment/>
      <protection/>
    </xf>
    <xf numFmtId="0" fontId="6" fillId="0" borderId="0" xfId="108" applyFont="1" applyAlignment="1">
      <alignment/>
      <protection/>
    </xf>
    <xf numFmtId="0" fontId="7" fillId="0" borderId="21" xfId="108" applyFont="1" applyBorder="1" applyAlignment="1">
      <alignment vertical="center"/>
      <protection/>
    </xf>
    <xf numFmtId="0" fontId="7" fillId="0" borderId="57" xfId="108" applyFont="1" applyBorder="1" applyAlignment="1">
      <alignment vertical="center"/>
      <protection/>
    </xf>
    <xf numFmtId="0" fontId="7" fillId="0" borderId="86" xfId="108" applyFont="1" applyBorder="1" applyAlignment="1">
      <alignment horizontal="center" vertical="center"/>
      <protection/>
    </xf>
    <xf numFmtId="0" fontId="7" fillId="0" borderId="87" xfId="108" applyFont="1" applyBorder="1" applyAlignment="1">
      <alignment horizontal="center" vertical="center"/>
      <protection/>
    </xf>
    <xf numFmtId="0" fontId="7" fillId="0" borderId="35" xfId="108" applyFont="1" applyBorder="1" applyAlignment="1">
      <alignment horizontal="center" vertical="center"/>
      <protection/>
    </xf>
    <xf numFmtId="0" fontId="7" fillId="0" borderId="37" xfId="108" applyFont="1" applyBorder="1" applyAlignment="1">
      <alignment horizontal="center" vertical="center"/>
      <protection/>
    </xf>
    <xf numFmtId="0" fontId="7" fillId="0" borderId="58" xfId="108" applyFont="1" applyBorder="1" applyAlignment="1">
      <alignment horizontal="center" vertical="center" wrapText="1"/>
      <protection/>
    </xf>
    <xf numFmtId="0" fontId="7" fillId="0" borderId="50" xfId="108" applyFont="1" applyBorder="1" applyAlignment="1">
      <alignment horizontal="center" vertical="center" wrapText="1"/>
      <protection/>
    </xf>
    <xf numFmtId="0" fontId="11" fillId="0" borderId="66" xfId="108" applyFont="1" applyBorder="1" applyAlignment="1">
      <alignment horizontal="center" wrapText="1"/>
      <protection/>
    </xf>
    <xf numFmtId="0" fontId="6" fillId="0" borderId="77" xfId="108" applyFont="1" applyBorder="1" applyAlignment="1">
      <alignment wrapText="1"/>
      <protection/>
    </xf>
    <xf numFmtId="0" fontId="26" fillId="0" borderId="20" xfId="110" applyFont="1" applyBorder="1" applyAlignment="1">
      <alignment horizontal="right" wrapText="1"/>
      <protection/>
    </xf>
    <xf numFmtId="0" fontId="26" fillId="0" borderId="18" xfId="110" applyFont="1" applyBorder="1" applyAlignment="1">
      <alignment horizontal="right" wrapText="1"/>
      <protection/>
    </xf>
    <xf numFmtId="1" fontId="26" fillId="0" borderId="58" xfId="110" applyNumberFormat="1" applyFont="1" applyBorder="1" applyAlignment="1">
      <alignment horizontal="right" wrapText="1"/>
      <protection/>
    </xf>
    <xf numFmtId="1" fontId="26" fillId="0" borderId="18" xfId="110" applyNumberFormat="1" applyFont="1" applyBorder="1" applyAlignment="1">
      <alignment horizontal="right" wrapText="1"/>
      <protection/>
    </xf>
    <xf numFmtId="0" fontId="26" fillId="0" borderId="76" xfId="110" applyFont="1" applyBorder="1" applyAlignment="1">
      <alignment horizontal="right" wrapText="1"/>
      <protection/>
    </xf>
    <xf numFmtId="0" fontId="15" fillId="0" borderId="26" xfId="110" applyBorder="1" applyAlignment="1">
      <alignment horizontal="right" wrapText="1"/>
      <protection/>
    </xf>
    <xf numFmtId="0" fontId="26" fillId="0" borderId="48" xfId="110" applyFont="1" applyBorder="1" applyAlignment="1">
      <alignment horizontal="center" vertical="center"/>
      <protection/>
    </xf>
    <xf numFmtId="0" fontId="26" fillId="0" borderId="65" xfId="110" applyFont="1" applyBorder="1" applyAlignment="1">
      <alignment horizontal="center" vertical="center"/>
      <protection/>
    </xf>
    <xf numFmtId="0" fontId="26" fillId="0" borderId="39" xfId="110" applyFont="1" applyBorder="1" applyAlignment="1">
      <alignment horizontal="center" vertical="center"/>
      <protection/>
    </xf>
    <xf numFmtId="1" fontId="26" fillId="0" borderId="20" xfId="110" applyNumberFormat="1" applyFont="1" applyBorder="1" applyAlignment="1">
      <alignment horizontal="right" wrapText="1"/>
      <protection/>
    </xf>
    <xf numFmtId="0" fontId="26" fillId="0" borderId="49" xfId="110" applyFont="1" applyBorder="1" applyAlignment="1">
      <alignment wrapText="1"/>
      <protection/>
    </xf>
    <xf numFmtId="0" fontId="26" fillId="0" borderId="64" xfId="110" applyFont="1" applyBorder="1" applyAlignment="1">
      <alignment wrapText="1"/>
      <protection/>
    </xf>
    <xf numFmtId="0" fontId="26" fillId="0" borderId="38" xfId="110" applyFont="1" applyBorder="1" applyAlignment="1">
      <alignment wrapText="1"/>
      <protection/>
    </xf>
    <xf numFmtId="0" fontId="26" fillId="0" borderId="20" xfId="110" applyFont="1" applyBorder="1" applyAlignment="1">
      <alignment horizontal="center"/>
      <protection/>
    </xf>
    <xf numFmtId="0" fontId="26" fillId="0" borderId="18" xfId="110" applyFont="1" applyBorder="1" applyAlignment="1">
      <alignment horizontal="center"/>
      <protection/>
    </xf>
    <xf numFmtId="0" fontId="26" fillId="0" borderId="54" xfId="110" applyFont="1" applyBorder="1" applyAlignment="1">
      <alignment horizontal="right" wrapText="1"/>
      <protection/>
    </xf>
    <xf numFmtId="0" fontId="15" fillId="0" borderId="25" xfId="110" applyBorder="1" applyAlignment="1">
      <alignment horizontal="right" wrapText="1"/>
      <protection/>
    </xf>
    <xf numFmtId="1" fontId="26" fillId="0" borderId="43" xfId="110" applyNumberFormat="1" applyFont="1" applyBorder="1" applyAlignment="1">
      <alignment horizontal="right" wrapText="1"/>
      <protection/>
    </xf>
    <xf numFmtId="1" fontId="26" fillId="0" borderId="34" xfId="110" applyNumberFormat="1" applyFont="1" applyBorder="1" applyAlignment="1">
      <alignment horizontal="right" wrapText="1"/>
      <protection/>
    </xf>
    <xf numFmtId="0" fontId="26" fillId="0" borderId="71" xfId="110" applyFont="1" applyBorder="1" applyAlignment="1">
      <alignment wrapText="1"/>
      <protection/>
    </xf>
    <xf numFmtId="0" fontId="26" fillId="0" borderId="68" xfId="110" applyFont="1" applyBorder="1" applyAlignment="1">
      <alignment wrapText="1"/>
      <protection/>
    </xf>
    <xf numFmtId="0" fontId="26" fillId="0" borderId="96" xfId="110" applyFont="1" applyBorder="1" applyAlignment="1">
      <alignment wrapText="1"/>
      <protection/>
    </xf>
    <xf numFmtId="0" fontId="15" fillId="0" borderId="49" xfId="110" applyBorder="1" applyAlignment="1">
      <alignment wrapText="1"/>
      <protection/>
    </xf>
    <xf numFmtId="0" fontId="15" fillId="0" borderId="64" xfId="110" applyBorder="1" applyAlignment="1">
      <alignment wrapText="1"/>
      <protection/>
    </xf>
    <xf numFmtId="0" fontId="15" fillId="0" borderId="38" xfId="110" applyBorder="1" applyAlignment="1">
      <alignment wrapText="1"/>
      <protection/>
    </xf>
    <xf numFmtId="0" fontId="26" fillId="0" borderId="49" xfId="110" applyFont="1" applyBorder="1" applyAlignment="1">
      <alignment/>
      <protection/>
    </xf>
    <xf numFmtId="0" fontId="15" fillId="0" borderId="64" xfId="110" applyBorder="1" applyAlignment="1">
      <alignment/>
      <protection/>
    </xf>
    <xf numFmtId="0" fontId="15" fillId="0" borderId="38" xfId="110" applyBorder="1" applyAlignment="1">
      <alignment/>
      <protection/>
    </xf>
    <xf numFmtId="0" fontId="0" fillId="0" borderId="0" xfId="0" applyFont="1" applyAlignment="1">
      <alignment horizontal="right"/>
    </xf>
    <xf numFmtId="0" fontId="26" fillId="0" borderId="64" xfId="110" applyFont="1" applyBorder="1" applyAlignment="1">
      <alignment/>
      <protection/>
    </xf>
    <xf numFmtId="0" fontId="26" fillId="0" borderId="38" xfId="110" applyFont="1" applyBorder="1" applyAlignment="1">
      <alignment/>
      <protection/>
    </xf>
    <xf numFmtId="0" fontId="26" fillId="0" borderId="58" xfId="110" applyFont="1" applyBorder="1" applyAlignment="1">
      <alignment horizontal="center" wrapText="1"/>
      <protection/>
    </xf>
    <xf numFmtId="0" fontId="26" fillId="0" borderId="18" xfId="110" applyFont="1" applyBorder="1" applyAlignment="1">
      <alignment horizontal="center" wrapText="1"/>
      <protection/>
    </xf>
    <xf numFmtId="0" fontId="23" fillId="0" borderId="0" xfId="110" applyFont="1" applyAlignment="1">
      <alignment horizontal="center" wrapText="1"/>
      <protection/>
    </xf>
    <xf numFmtId="0" fontId="24" fillId="0" borderId="0" xfId="110" applyFont="1" applyAlignment="1">
      <alignment horizontal="center" wrapText="1"/>
      <protection/>
    </xf>
    <xf numFmtId="0" fontId="26" fillId="0" borderId="48" xfId="110" applyFont="1" applyBorder="1" applyAlignment="1">
      <alignment horizontal="center"/>
      <protection/>
    </xf>
    <xf numFmtId="0" fontId="26" fillId="0" borderId="65" xfId="110" applyFont="1" applyBorder="1" applyAlignment="1">
      <alignment horizontal="center"/>
      <protection/>
    </xf>
    <xf numFmtId="0" fontId="26" fillId="0" borderId="39" xfId="110" applyFont="1" applyBorder="1" applyAlignment="1">
      <alignment horizontal="center"/>
      <protection/>
    </xf>
    <xf numFmtId="0" fontId="25" fillId="0" borderId="61" xfId="110" applyFont="1" applyBorder="1" applyAlignment="1">
      <alignment horizontal="right"/>
      <protection/>
    </xf>
    <xf numFmtId="0" fontId="15" fillId="0" borderId="64" xfId="110" applyFont="1" applyBorder="1" applyAlignment="1">
      <alignment wrapText="1"/>
      <protection/>
    </xf>
    <xf numFmtId="0" fontId="15" fillId="0" borderId="38" xfId="110" applyFont="1" applyBorder="1" applyAlignment="1">
      <alignment wrapText="1"/>
      <protection/>
    </xf>
    <xf numFmtId="0" fontId="15" fillId="0" borderId="49" xfId="110" applyFont="1" applyBorder="1" applyAlignment="1">
      <alignment wrapText="1"/>
      <protection/>
    </xf>
    <xf numFmtId="0" fontId="27" fillId="0" borderId="77" xfId="110" applyFont="1" applyBorder="1" applyAlignment="1">
      <alignment horizontal="center"/>
      <protection/>
    </xf>
    <xf numFmtId="0" fontId="27" fillId="0" borderId="0" xfId="110" applyFont="1" applyBorder="1" applyAlignment="1">
      <alignment horizontal="center"/>
      <protection/>
    </xf>
    <xf numFmtId="0" fontId="27" fillId="0" borderId="26" xfId="110" applyFont="1" applyBorder="1" applyAlignment="1">
      <alignment horizontal="center"/>
      <protection/>
    </xf>
    <xf numFmtId="0" fontId="27" fillId="0" borderId="60" xfId="110" applyFont="1" applyBorder="1" applyAlignment="1">
      <alignment horizontal="center"/>
      <protection/>
    </xf>
    <xf numFmtId="0" fontId="26" fillId="0" borderId="58" xfId="110" applyFont="1" applyBorder="1" applyAlignment="1">
      <alignment horizontal="right" wrapText="1"/>
      <protection/>
    </xf>
    <xf numFmtId="0" fontId="15" fillId="0" borderId="68" xfId="110" applyBorder="1" applyAlignment="1">
      <alignment/>
      <protection/>
    </xf>
    <xf numFmtId="0" fontId="15" fillId="0" borderId="96" xfId="110" applyBorder="1" applyAlignment="1">
      <alignment/>
      <protection/>
    </xf>
    <xf numFmtId="0" fontId="26" fillId="0" borderId="19" xfId="110" applyFont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3" fontId="39" fillId="0" borderId="0" xfId="100" applyNumberFormat="1" applyFont="1" applyFill="1" applyBorder="1" applyAlignment="1">
      <alignment horizontal="center" vertical="center" wrapText="1"/>
      <protection/>
    </xf>
    <xf numFmtId="0" fontId="41" fillId="0" borderId="0" xfId="100" applyFill="1" applyBorder="1" applyAlignment="1">
      <alignment horizontal="center" vertical="center" wrapText="1"/>
      <protection/>
    </xf>
    <xf numFmtId="3" fontId="42" fillId="0" borderId="0" xfId="100" applyNumberFormat="1" applyFont="1" applyFill="1" applyBorder="1" applyAlignment="1">
      <alignment horizontal="center" vertical="center" wrapText="1"/>
      <protection/>
    </xf>
    <xf numFmtId="0" fontId="50" fillId="0" borderId="0" xfId="100" applyFont="1" applyFill="1" applyBorder="1" applyAlignment="1">
      <alignment horizontal="center" vertical="center" wrapText="1"/>
      <protection/>
    </xf>
    <xf numFmtId="3" fontId="45" fillId="0" borderId="61" xfId="100" applyNumberFormat="1" applyFont="1" applyBorder="1" applyAlignment="1">
      <alignment horizontal="right" vertical="center" wrapText="1"/>
      <protection/>
    </xf>
    <xf numFmtId="0" fontId="48" fillId="0" borderId="0" xfId="100" applyFont="1" applyFill="1" applyBorder="1" applyAlignment="1">
      <alignment horizontal="center" vertical="center" wrapText="1"/>
      <protection/>
    </xf>
    <xf numFmtId="3" fontId="53" fillId="0" borderId="58" xfId="100" applyNumberFormat="1" applyFont="1" applyFill="1" applyBorder="1" applyAlignment="1">
      <alignment horizontal="center" wrapText="1"/>
      <protection/>
    </xf>
    <xf numFmtId="0" fontId="41" fillId="0" borderId="45" xfId="100" applyFont="1" applyFill="1" applyBorder="1" applyAlignment="1">
      <alignment horizontal="center" wrapText="1"/>
      <protection/>
    </xf>
    <xf numFmtId="0" fontId="39" fillId="0" borderId="0" xfId="100" applyFont="1" applyFill="1" applyBorder="1" applyAlignment="1">
      <alignment horizontal="center" vertical="center" wrapText="1"/>
      <protection/>
    </xf>
    <xf numFmtId="3" fontId="53" fillId="0" borderId="58" xfId="100" applyNumberFormat="1" applyFont="1" applyFill="1" applyBorder="1" applyAlignment="1">
      <alignment horizontal="center" vertical="center" wrapText="1"/>
      <protection/>
    </xf>
    <xf numFmtId="0" fontId="41" fillId="0" borderId="45" xfId="100" applyFont="1" applyFill="1" applyBorder="1" applyAlignment="1">
      <alignment horizontal="center" vertical="center" wrapText="1"/>
      <protection/>
    </xf>
    <xf numFmtId="3" fontId="53" fillId="0" borderId="48" xfId="100" applyNumberFormat="1" applyFont="1" applyFill="1" applyBorder="1" applyAlignment="1">
      <alignment horizontal="center" wrapText="1"/>
      <protection/>
    </xf>
    <xf numFmtId="0" fontId="41" fillId="0" borderId="65" xfId="100" applyFont="1" applyFill="1" applyBorder="1" applyAlignment="1">
      <alignment horizontal="center" wrapText="1"/>
      <protection/>
    </xf>
    <xf numFmtId="0" fontId="41" fillId="0" borderId="30" xfId="100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7" fillId="0" borderId="4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90" fillId="0" borderId="0" xfId="109" applyFont="1" applyBorder="1" applyAlignment="1">
      <alignment horizontal="center" vertical="center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6" fillId="0" borderId="121" xfId="99" applyFont="1" applyBorder="1" applyAlignment="1">
      <alignment horizontal="center" vertical="center" wrapText="1"/>
      <protection/>
    </xf>
    <xf numFmtId="0" fontId="56" fillId="0" borderId="122" xfId="99" applyFont="1" applyBorder="1" applyAlignment="1">
      <alignment horizontal="center" vertical="center" wrapText="1"/>
      <protection/>
    </xf>
    <xf numFmtId="0" fontId="56" fillId="0" borderId="123" xfId="99" applyFont="1" applyBorder="1" applyAlignment="1">
      <alignment horizontal="center" vertical="center" wrapText="1"/>
      <protection/>
    </xf>
    <xf numFmtId="0" fontId="0" fillId="0" borderId="124" xfId="0" applyBorder="1" applyAlignment="1">
      <alignment horizontal="center" vertical="center" wrapText="1"/>
    </xf>
    <xf numFmtId="0" fontId="56" fillId="0" borderId="124" xfId="99" applyFont="1" applyBorder="1" applyAlignment="1">
      <alignment horizontal="center" vertical="center" wrapText="1"/>
      <protection/>
    </xf>
    <xf numFmtId="0" fontId="56" fillId="0" borderId="125" xfId="99" applyFont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 wrapText="1"/>
    </xf>
    <xf numFmtId="0" fontId="56" fillId="0" borderId="123" xfId="99" applyFont="1" applyBorder="1" applyAlignment="1">
      <alignment vertical="center"/>
      <protection/>
    </xf>
    <xf numFmtId="0" fontId="56" fillId="0" borderId="127" xfId="0" applyFont="1" applyBorder="1" applyAlignment="1">
      <alignment vertical="center"/>
    </xf>
    <xf numFmtId="0" fontId="56" fillId="0" borderId="128" xfId="99" applyFont="1" applyBorder="1" applyAlignment="1">
      <alignment/>
      <protection/>
    </xf>
    <xf numFmtId="0" fontId="56" fillId="0" borderId="129" xfId="0" applyFont="1" applyBorder="1" applyAlignment="1">
      <alignment/>
    </xf>
    <xf numFmtId="0" fontId="56" fillId="0" borderId="123" xfId="99" applyFont="1" applyBorder="1" applyAlignment="1">
      <alignment/>
      <protection/>
    </xf>
    <xf numFmtId="0" fontId="56" fillId="0" borderId="127" xfId="0" applyFont="1" applyBorder="1" applyAlignment="1">
      <alignment/>
    </xf>
    <xf numFmtId="0" fontId="56" fillId="0" borderId="130" xfId="99" applyFont="1" applyBorder="1" applyAlignment="1">
      <alignment horizontal="center" vertical="center" wrapText="1"/>
      <protection/>
    </xf>
    <xf numFmtId="0" fontId="56" fillId="0" borderId="128" xfId="99" applyFont="1" applyBorder="1" applyAlignment="1">
      <alignment vertical="center"/>
      <protection/>
    </xf>
    <xf numFmtId="0" fontId="56" fillId="0" borderId="129" xfId="0" applyFont="1" applyBorder="1" applyAlignment="1">
      <alignment vertical="center"/>
    </xf>
    <xf numFmtId="0" fontId="56" fillId="0" borderId="131" xfId="99" applyFont="1" applyBorder="1" applyAlignment="1">
      <alignment horizontal="center" vertical="center" wrapText="1"/>
      <protection/>
    </xf>
    <xf numFmtId="0" fontId="56" fillId="0" borderId="132" xfId="99" applyFont="1" applyBorder="1" applyAlignment="1">
      <alignment vertical="center"/>
      <protection/>
    </xf>
    <xf numFmtId="0" fontId="56" fillId="0" borderId="133" xfId="0" applyFont="1" applyBorder="1" applyAlignment="1">
      <alignment vertical="center"/>
    </xf>
    <xf numFmtId="0" fontId="56" fillId="0" borderId="134" xfId="99" applyFont="1" applyBorder="1" applyAlignment="1">
      <alignment horizontal="center" vertical="center" wrapText="1"/>
      <protection/>
    </xf>
    <xf numFmtId="0" fontId="56" fillId="0" borderId="98" xfId="99" applyFont="1" applyBorder="1" applyAlignment="1">
      <alignment horizontal="center" vertical="center" wrapText="1"/>
      <protection/>
    </xf>
    <xf numFmtId="0" fontId="0" fillId="0" borderId="0" xfId="99" applyFont="1" applyAlignment="1">
      <alignment/>
      <protection/>
    </xf>
    <xf numFmtId="0" fontId="53" fillId="0" borderId="135" xfId="99" applyFont="1" applyBorder="1" applyAlignment="1">
      <alignment horizontal="center" vertical="center"/>
      <protection/>
    </xf>
    <xf numFmtId="0" fontId="53" fillId="0" borderId="0" xfId="99" applyFont="1" applyBorder="1" applyAlignment="1">
      <alignment horizontal="center" vertical="center"/>
      <protection/>
    </xf>
    <xf numFmtId="0" fontId="56" fillId="0" borderId="136" xfId="99" applyFont="1" applyBorder="1" applyAlignment="1">
      <alignment horizontal="center" vertical="center" wrapText="1"/>
      <protection/>
    </xf>
    <xf numFmtId="0" fontId="56" fillId="0" borderId="137" xfId="99" applyFont="1" applyBorder="1" applyAlignment="1">
      <alignment horizontal="center" vertical="center" wrapText="1"/>
      <protection/>
    </xf>
    <xf numFmtId="0" fontId="39" fillId="0" borderId="61" xfId="99" applyFont="1" applyBorder="1" applyAlignment="1">
      <alignment horizontal="right" vertical="center"/>
      <protection/>
    </xf>
    <xf numFmtId="0" fontId="56" fillId="0" borderId="124" xfId="0" applyFont="1" applyBorder="1" applyAlignment="1">
      <alignment vertical="center"/>
    </xf>
    <xf numFmtId="0" fontId="56" fillId="0" borderId="138" xfId="0" applyFont="1" applyBorder="1" applyAlignment="1">
      <alignment/>
    </xf>
    <xf numFmtId="0" fontId="56" fillId="0" borderId="124" xfId="0" applyFont="1" applyBorder="1" applyAlignment="1">
      <alignment/>
    </xf>
    <xf numFmtId="0" fontId="56" fillId="0" borderId="139" xfId="0" applyFont="1" applyBorder="1" applyAlignment="1">
      <alignment vertical="center"/>
    </xf>
    <xf numFmtId="0" fontId="99" fillId="0" borderId="140" xfId="102" applyBorder="1" applyAlignment="1">
      <alignment horizontal="left" vertical="center"/>
      <protection/>
    </xf>
    <xf numFmtId="0" fontId="99" fillId="0" borderId="141" xfId="102" applyBorder="1" applyAlignment="1">
      <alignment horizontal="left" vertical="center"/>
      <protection/>
    </xf>
    <xf numFmtId="0" fontId="58" fillId="0" borderId="75" xfId="102" applyFont="1" applyBorder="1" applyAlignment="1">
      <alignment horizontal="center" vertical="center"/>
      <protection/>
    </xf>
    <xf numFmtId="0" fontId="58" fillId="0" borderId="75" xfId="102" applyFont="1" applyBorder="1" applyAlignment="1">
      <alignment horizontal="center" vertical="center" wrapText="1"/>
      <protection/>
    </xf>
    <xf numFmtId="0" fontId="58" fillId="0" borderId="42" xfId="102" applyFont="1" applyBorder="1" applyAlignment="1">
      <alignment horizontal="center" vertical="center" wrapText="1"/>
      <protection/>
    </xf>
    <xf numFmtId="0" fontId="85" fillId="0" borderId="0" xfId="102" applyFont="1" applyAlignment="1">
      <alignment horizontal="center" vertical="center"/>
      <protection/>
    </xf>
    <xf numFmtId="0" fontId="58" fillId="0" borderId="86" xfId="102" applyFont="1" applyBorder="1" applyAlignment="1">
      <alignment horizontal="center" vertical="center"/>
      <protection/>
    </xf>
    <xf numFmtId="0" fontId="58" fillId="0" borderId="41" xfId="102" applyFont="1" applyBorder="1" applyAlignment="1">
      <alignment horizontal="center" vertical="center"/>
      <protection/>
    </xf>
    <xf numFmtId="0" fontId="58" fillId="0" borderId="42" xfId="102" applyFont="1" applyBorder="1" applyAlignment="1">
      <alignment horizontal="center" vertical="center"/>
      <protection/>
    </xf>
    <xf numFmtId="0" fontId="58" fillId="0" borderId="87" xfId="102" applyFont="1" applyBorder="1" applyAlignment="1">
      <alignment horizontal="center" vertical="center" wrapText="1"/>
      <protection/>
    </xf>
    <xf numFmtId="0" fontId="58" fillId="0" borderId="43" xfId="102" applyFont="1" applyBorder="1" applyAlignment="1">
      <alignment horizontal="center" vertical="center" wrapText="1"/>
      <protection/>
    </xf>
    <xf numFmtId="0" fontId="58" fillId="0" borderId="79" xfId="102" applyFont="1" applyBorder="1" applyAlignment="1">
      <alignment horizontal="center" vertical="center"/>
      <protection/>
    </xf>
    <xf numFmtId="0" fontId="99" fillId="0" borderId="83" xfId="102" applyBorder="1" applyAlignment="1">
      <alignment horizontal="center" vertical="center"/>
      <protection/>
    </xf>
    <xf numFmtId="0" fontId="86" fillId="0" borderId="0" xfId="102" applyFont="1" applyAlignment="1">
      <alignment horizontal="right"/>
      <protection/>
    </xf>
    <xf numFmtId="0" fontId="99" fillId="0" borderId="24" xfId="102" applyBorder="1" applyAlignment="1">
      <alignment horizontal="left" vertical="center"/>
      <protection/>
    </xf>
    <xf numFmtId="0" fontId="99" fillId="0" borderId="35" xfId="102" applyBorder="1" applyAlignment="1">
      <alignment horizontal="left" vertical="center"/>
      <protection/>
    </xf>
    <xf numFmtId="0" fontId="99" fillId="0" borderId="86" xfId="102" applyBorder="1" applyAlignment="1">
      <alignment horizontal="left" vertical="center"/>
      <protection/>
    </xf>
    <xf numFmtId="3" fontId="53" fillId="41" borderId="16" xfId="106" applyNumberFormat="1" applyFont="1" applyFill="1" applyBorder="1" applyAlignment="1">
      <alignment horizontal="center" vertical="center"/>
      <protection/>
    </xf>
    <xf numFmtId="3" fontId="19" fillId="0" borderId="126" xfId="106" applyNumberFormat="1" applyFont="1" applyFill="1" applyBorder="1" applyAlignment="1">
      <alignment vertical="center"/>
      <protection/>
    </xf>
  </cellXfs>
  <cellStyles count="11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ó" xfId="93"/>
    <cellStyle name="Kimenet" xfId="94"/>
    <cellStyle name="Followed Hyperlink" xfId="95"/>
    <cellStyle name="Linked Cell" xfId="96"/>
    <cellStyle name="Magyarázó szöveg" xfId="97"/>
    <cellStyle name="Neutral" xfId="98"/>
    <cellStyle name="Normál 2" xfId="99"/>
    <cellStyle name="Normál 3" xfId="100"/>
    <cellStyle name="Normál 4" xfId="101"/>
    <cellStyle name="Normál 5" xfId="102"/>
    <cellStyle name="Normál 5_Önkorm mérleg" xfId="103"/>
    <cellStyle name="Normál_   5    (2)" xfId="104"/>
    <cellStyle name="Normál_   7   x" xfId="105"/>
    <cellStyle name="Normál_  3   _2010.évi állami" xfId="106"/>
    <cellStyle name="Normál_2009.évi felhalmozási mérleg III.név teljesítés Letenye" xfId="107"/>
    <cellStyle name="Normál_2009_Hitelállomány kimutatása Letenye III.név telj.." xfId="108"/>
    <cellStyle name="Normál_5.Felhalm. bev és kiad." xfId="109"/>
    <cellStyle name="Normál_Gördülő bev., kiad.2009-20011. Letenye mód.05.15" xfId="110"/>
    <cellStyle name="Normál_INTKIA96" xfId="111"/>
    <cellStyle name="Normál_KVRENMUNKA" xfId="112"/>
    <cellStyle name="Normál_Munka1" xfId="113"/>
    <cellStyle name="Normál_Munka2 (2)" xfId="114"/>
    <cellStyle name="Normál_ÖKIADELÖ" xfId="115"/>
    <cellStyle name="Normal_tanusitv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tílus 1" xfId="124"/>
    <cellStyle name="Számítás" xfId="125"/>
    <cellStyle name="Percent" xfId="126"/>
    <cellStyle name="Százalék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4.421875" style="0" customWidth="1"/>
    <col min="5" max="5" width="26.7109375" style="0" bestFit="1" customWidth="1"/>
    <col min="6" max="6" width="13.140625" style="0" customWidth="1"/>
    <col min="7" max="7" width="12.8515625" style="0" customWidth="1"/>
    <col min="8" max="8" width="13.421875" style="0" customWidth="1"/>
  </cols>
  <sheetData>
    <row r="2" ht="12.75">
      <c r="H2" s="719" t="s">
        <v>475</v>
      </c>
    </row>
    <row r="3" spans="1:8" ht="22.5" customHeight="1">
      <c r="A3" s="1413" t="s">
        <v>958</v>
      </c>
      <c r="B3" s="1413"/>
      <c r="C3" s="1413"/>
      <c r="D3" s="1413"/>
      <c r="E3" s="1413"/>
      <c r="F3" s="1413"/>
      <c r="G3" s="1413"/>
      <c r="H3" s="1413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ht="13.5" thickBot="1">
      <c r="A5" s="9"/>
      <c r="B5" s="9"/>
      <c r="C5" s="9"/>
      <c r="D5" s="9"/>
      <c r="E5" s="9"/>
      <c r="F5" s="9"/>
      <c r="G5" s="9"/>
      <c r="H5" s="9"/>
    </row>
    <row r="6" spans="1:8" ht="13.5" thickBot="1">
      <c r="A6" s="5" t="s">
        <v>4</v>
      </c>
      <c r="B6" s="5" t="s">
        <v>38</v>
      </c>
      <c r="C6" s="5" t="s">
        <v>39</v>
      </c>
      <c r="D6" s="5" t="s">
        <v>381</v>
      </c>
      <c r="E6" s="5" t="s">
        <v>24</v>
      </c>
      <c r="F6" s="5" t="s">
        <v>38</v>
      </c>
      <c r="G6" s="5" t="s">
        <v>39</v>
      </c>
      <c r="H6" s="5" t="s">
        <v>381</v>
      </c>
    </row>
    <row r="7" spans="1:8" ht="21" customHeight="1">
      <c r="A7" s="12" t="s">
        <v>68</v>
      </c>
      <c r="B7" s="6">
        <v>748811</v>
      </c>
      <c r="C7" s="6">
        <v>748811</v>
      </c>
      <c r="D7" s="6">
        <v>353556</v>
      </c>
      <c r="E7" s="12" t="s">
        <v>71</v>
      </c>
      <c r="F7" s="6">
        <v>330465</v>
      </c>
      <c r="G7" s="6">
        <v>330465</v>
      </c>
      <c r="H7" s="6">
        <v>353542</v>
      </c>
    </row>
    <row r="8" spans="1:8" ht="21" customHeight="1">
      <c r="A8" s="13" t="s">
        <v>69</v>
      </c>
      <c r="B8" s="7">
        <v>214868</v>
      </c>
      <c r="C8" s="7">
        <v>254517</v>
      </c>
      <c r="D8" s="7">
        <v>313582</v>
      </c>
      <c r="E8" s="13" t="s">
        <v>72</v>
      </c>
      <c r="F8" s="7">
        <v>161613</v>
      </c>
      <c r="G8" s="7">
        <v>161613</v>
      </c>
      <c r="H8" s="7">
        <v>111365</v>
      </c>
    </row>
    <row r="9" spans="1:8" ht="21" customHeight="1">
      <c r="A9" s="13"/>
      <c r="B9" s="7"/>
      <c r="C9" s="7"/>
      <c r="D9" s="7"/>
      <c r="E9" s="15" t="s">
        <v>74</v>
      </c>
      <c r="F9" s="7">
        <v>15072</v>
      </c>
      <c r="G9" s="7">
        <v>15072</v>
      </c>
      <c r="H9" s="7">
        <v>0</v>
      </c>
    </row>
    <row r="10" spans="1:8" ht="20.25" customHeight="1">
      <c r="A10" s="13"/>
      <c r="B10" s="7"/>
      <c r="C10" s="7"/>
      <c r="D10" s="7"/>
      <c r="E10" s="15" t="s">
        <v>75</v>
      </c>
      <c r="F10" s="7">
        <v>0</v>
      </c>
      <c r="G10" s="7"/>
      <c r="H10" s="7">
        <v>0</v>
      </c>
    </row>
    <row r="11" spans="1:8" ht="20.25" customHeight="1">
      <c r="A11" s="13" t="s">
        <v>577</v>
      </c>
      <c r="B11" s="7">
        <v>8308</v>
      </c>
      <c r="C11" s="7">
        <v>8308</v>
      </c>
      <c r="D11" s="7">
        <v>8308</v>
      </c>
      <c r="E11" s="15" t="s">
        <v>628</v>
      </c>
      <c r="F11" s="7">
        <v>575248</v>
      </c>
      <c r="G11" s="7">
        <v>575248</v>
      </c>
      <c r="H11" s="7">
        <v>81896</v>
      </c>
    </row>
    <row r="12" spans="1:8" ht="22.5" customHeight="1" thickBot="1">
      <c r="A12" s="14" t="s">
        <v>70</v>
      </c>
      <c r="B12" s="8">
        <v>125472</v>
      </c>
      <c r="C12" s="783" t="s">
        <v>474</v>
      </c>
      <c r="D12" s="8">
        <v>17859</v>
      </c>
      <c r="E12" s="16" t="s">
        <v>76</v>
      </c>
      <c r="F12" s="8">
        <v>15061</v>
      </c>
      <c r="G12" s="8">
        <v>15061</v>
      </c>
      <c r="H12" s="8">
        <v>19000</v>
      </c>
    </row>
    <row r="13" spans="1:8" ht="22.5" customHeight="1" thickBot="1">
      <c r="A13" s="10" t="s">
        <v>23</v>
      </c>
      <c r="B13" s="5">
        <f>SUM(B7:B12)</f>
        <v>1097459</v>
      </c>
      <c r="C13" s="5">
        <v>1097459</v>
      </c>
      <c r="D13" s="5">
        <f>SUM(D7:D12)</f>
        <v>693305</v>
      </c>
      <c r="E13" s="11" t="s">
        <v>29</v>
      </c>
      <c r="F13" s="5">
        <f>SUM(F7:F12)</f>
        <v>1097459</v>
      </c>
      <c r="G13" s="5">
        <f>SUM(G7:G12)</f>
        <v>1097459</v>
      </c>
      <c r="H13" s="5">
        <f>SUM(H7:H12)</f>
        <v>565803</v>
      </c>
    </row>
  </sheetData>
  <sheetProtection/>
  <mergeCells count="1">
    <mergeCell ref="A3:H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C31">
      <selection activeCell="K40" sqref="K40"/>
    </sheetView>
  </sheetViews>
  <sheetFormatPr defaultColWidth="9.140625" defaultRowHeight="12.75"/>
  <cols>
    <col min="1" max="1" width="5.57421875" style="435" hidden="1" customWidth="1"/>
    <col min="2" max="2" width="6.00390625" style="435" hidden="1" customWidth="1"/>
    <col min="3" max="3" width="29.421875" style="435" customWidth="1"/>
    <col min="4" max="4" width="1.1484375" style="435" customWidth="1"/>
    <col min="5" max="5" width="31.421875" style="435" hidden="1" customWidth="1"/>
    <col min="6" max="6" width="12.140625" style="435" customWidth="1"/>
    <col min="7" max="7" width="11.00390625" style="435" customWidth="1"/>
    <col min="8" max="8" width="11.28125" style="435" customWidth="1"/>
    <col min="9" max="9" width="9.7109375" style="435" customWidth="1"/>
    <col min="10" max="10" width="9.8515625" style="435" customWidth="1"/>
    <col min="11" max="11" width="11.28125" style="435" customWidth="1"/>
    <col min="12" max="12" width="9.8515625" style="435" customWidth="1"/>
    <col min="13" max="13" width="10.7109375" style="435" customWidth="1"/>
    <col min="14" max="14" width="11.00390625" style="435" hidden="1" customWidth="1"/>
    <col min="15" max="15" width="10.7109375" style="435" customWidth="1"/>
    <col min="16" max="16" width="9.00390625" style="435" customWidth="1"/>
    <col min="17" max="17" width="9.421875" style="435" customWidth="1"/>
    <col min="18" max="18" width="10.28125" style="435" customWidth="1"/>
    <col min="19" max="16384" width="9.140625" style="435" customWidth="1"/>
  </cols>
  <sheetData>
    <row r="1" spans="18:19" ht="15.75" thickBot="1">
      <c r="R1" s="1448" t="s">
        <v>1125</v>
      </c>
      <c r="S1" s="1449"/>
    </row>
    <row r="2" ht="13.5" hidden="1" thickBot="1"/>
    <row r="3" ht="13.5" hidden="1" thickBot="1"/>
    <row r="4" spans="1:18" ht="29.25" customHeight="1" thickBot="1">
      <c r="A4" s="1464" t="s">
        <v>892</v>
      </c>
      <c r="B4" s="1464" t="s">
        <v>891</v>
      </c>
      <c r="C4" s="1453" t="s">
        <v>5</v>
      </c>
      <c r="D4" s="1474"/>
      <c r="E4" s="835"/>
      <c r="F4" s="1450" t="s">
        <v>198</v>
      </c>
      <c r="G4" s="1473" t="s">
        <v>890</v>
      </c>
      <c r="H4" s="1467" t="s">
        <v>191</v>
      </c>
      <c r="I4" s="1450" t="s">
        <v>945</v>
      </c>
      <c r="J4" s="1472"/>
      <c r="K4" s="1455" t="s">
        <v>1120</v>
      </c>
      <c r="L4" s="1470" t="s">
        <v>1122</v>
      </c>
      <c r="M4" s="1471"/>
      <c r="N4" s="836"/>
      <c r="O4" s="1460" t="s">
        <v>950</v>
      </c>
      <c r="P4" s="1455" t="s">
        <v>199</v>
      </c>
      <c r="Q4" s="1455" t="s">
        <v>577</v>
      </c>
      <c r="R4" s="1453" t="s">
        <v>18</v>
      </c>
    </row>
    <row r="5" spans="1:18" s="438" customFormat="1" ht="30" customHeight="1">
      <c r="A5" s="1465"/>
      <c r="B5" s="1465"/>
      <c r="C5" s="1454"/>
      <c r="D5" s="1475"/>
      <c r="E5" s="843"/>
      <c r="F5" s="1451"/>
      <c r="G5" s="1454"/>
      <c r="H5" s="1468"/>
      <c r="I5" s="1455" t="s">
        <v>1121</v>
      </c>
      <c r="J5" s="1455" t="s">
        <v>889</v>
      </c>
      <c r="K5" s="1454"/>
      <c r="L5" s="1455" t="s">
        <v>1121</v>
      </c>
      <c r="M5" s="1455" t="s">
        <v>889</v>
      </c>
      <c r="O5" s="1461"/>
      <c r="P5" s="1458"/>
      <c r="Q5" s="1456"/>
      <c r="R5" s="1454"/>
    </row>
    <row r="6" spans="1:18" s="438" customFormat="1" ht="24.75" customHeight="1" thickBot="1">
      <c r="A6" s="1466"/>
      <c r="B6" s="1466"/>
      <c r="C6" s="1454"/>
      <c r="D6" s="1476"/>
      <c r="E6" s="843"/>
      <c r="F6" s="1452"/>
      <c r="G6" s="1454"/>
      <c r="H6" s="1469"/>
      <c r="I6" s="1463"/>
      <c r="J6" s="1463"/>
      <c r="K6" s="1454"/>
      <c r="L6" s="1463"/>
      <c r="M6" s="1463"/>
      <c r="O6" s="1462"/>
      <c r="P6" s="1459"/>
      <c r="Q6" s="1457"/>
      <c r="R6" s="1454"/>
    </row>
    <row r="7" spans="1:18" ht="13.5" customHeight="1">
      <c r="A7" s="817"/>
      <c r="B7" s="680"/>
      <c r="C7" s="668" t="s">
        <v>609</v>
      </c>
      <c r="D7" s="844"/>
      <c r="E7" s="844"/>
      <c r="F7" s="817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680"/>
      <c r="R7" s="668">
        <f aca="true" t="shared" si="0" ref="R7:R36">SUM(F7:Q7)</f>
        <v>0</v>
      </c>
    </row>
    <row r="8" spans="1:18" ht="13.5" customHeight="1">
      <c r="A8" s="820"/>
      <c r="B8" s="589"/>
      <c r="C8" s="825" t="s">
        <v>555</v>
      </c>
      <c r="D8" s="845"/>
      <c r="E8" s="845"/>
      <c r="F8" s="849"/>
      <c r="G8" s="468"/>
      <c r="H8" s="468"/>
      <c r="I8" s="468"/>
      <c r="J8" s="468">
        <v>5718</v>
      </c>
      <c r="K8" s="468"/>
      <c r="L8" s="468"/>
      <c r="M8" s="468"/>
      <c r="N8" s="468"/>
      <c r="O8" s="468"/>
      <c r="P8" s="445"/>
      <c r="Q8" s="1052">
        <v>2000</v>
      </c>
      <c r="R8" s="825">
        <f t="shared" si="0"/>
        <v>7718</v>
      </c>
    </row>
    <row r="9" spans="1:18" ht="13.5" customHeight="1">
      <c r="A9" s="820"/>
      <c r="B9" s="589"/>
      <c r="C9" s="825" t="s">
        <v>949</v>
      </c>
      <c r="D9" s="845"/>
      <c r="E9" s="845"/>
      <c r="F9" s="849"/>
      <c r="G9" s="468"/>
      <c r="H9" s="468"/>
      <c r="I9" s="468"/>
      <c r="J9" s="468"/>
      <c r="K9" s="468"/>
      <c r="L9" s="468"/>
      <c r="M9" s="468"/>
      <c r="N9" s="468"/>
      <c r="O9" s="468"/>
      <c r="P9" s="445"/>
      <c r="Q9" s="1052"/>
      <c r="R9" s="825">
        <f t="shared" si="0"/>
        <v>0</v>
      </c>
    </row>
    <row r="10" spans="1:18" ht="13.5" customHeight="1">
      <c r="A10" s="820"/>
      <c r="B10" s="589"/>
      <c r="C10" s="825" t="s">
        <v>556</v>
      </c>
      <c r="D10" s="845"/>
      <c r="E10" s="845"/>
      <c r="F10" s="849"/>
      <c r="G10" s="468"/>
      <c r="H10" s="468"/>
      <c r="I10" s="468"/>
      <c r="J10" s="468"/>
      <c r="K10" s="468"/>
      <c r="L10" s="468"/>
      <c r="M10" s="902"/>
      <c r="N10" s="468"/>
      <c r="O10" s="468"/>
      <c r="P10" s="445"/>
      <c r="Q10" s="1052"/>
      <c r="R10" s="825">
        <f t="shared" si="0"/>
        <v>0</v>
      </c>
    </row>
    <row r="11" spans="1:18" ht="13.5" customHeight="1">
      <c r="A11" s="820"/>
      <c r="B11" s="589"/>
      <c r="C11" s="825" t="s">
        <v>558</v>
      </c>
      <c r="D11" s="845"/>
      <c r="E11" s="845"/>
      <c r="F11" s="849"/>
      <c r="G11" s="468"/>
      <c r="H11" s="468"/>
      <c r="I11" s="468"/>
      <c r="J11" s="468"/>
      <c r="K11" s="468"/>
      <c r="L11" s="468"/>
      <c r="M11" s="468"/>
      <c r="N11" s="468"/>
      <c r="O11" s="468"/>
      <c r="P11" s="445"/>
      <c r="Q11" s="1052"/>
      <c r="R11" s="825">
        <f t="shared" si="0"/>
        <v>0</v>
      </c>
    </row>
    <row r="12" spans="1:18" ht="13.5" customHeight="1">
      <c r="A12" s="820"/>
      <c r="B12" s="589"/>
      <c r="C12" s="825" t="s">
        <v>553</v>
      </c>
      <c r="D12" s="845"/>
      <c r="E12" s="845"/>
      <c r="F12" s="849"/>
      <c r="G12" s="468"/>
      <c r="H12" s="468"/>
      <c r="I12" s="468"/>
      <c r="J12" s="468"/>
      <c r="K12" s="468"/>
      <c r="L12" s="468"/>
      <c r="M12" s="468"/>
      <c r="N12" s="468"/>
      <c r="O12" s="468"/>
      <c r="P12" s="445"/>
      <c r="Q12" s="1052"/>
      <c r="R12" s="825">
        <f t="shared" si="0"/>
        <v>0</v>
      </c>
    </row>
    <row r="13" spans="1:18" ht="13.5" customHeight="1">
      <c r="A13" s="820"/>
      <c r="B13" s="589"/>
      <c r="C13" s="825" t="s">
        <v>552</v>
      </c>
      <c r="D13" s="845"/>
      <c r="E13" s="845"/>
      <c r="F13" s="849"/>
      <c r="G13" s="468"/>
      <c r="H13" s="468">
        <v>600</v>
      </c>
      <c r="I13" s="468">
        <v>11069</v>
      </c>
      <c r="J13" s="468">
        <v>2553</v>
      </c>
      <c r="K13" s="468"/>
      <c r="L13" s="468"/>
      <c r="M13" s="468"/>
      <c r="N13" s="468"/>
      <c r="O13" s="468"/>
      <c r="P13" s="445"/>
      <c r="Q13" s="1052"/>
      <c r="R13" s="825">
        <f t="shared" si="0"/>
        <v>14222</v>
      </c>
    </row>
    <row r="14" spans="1:18" ht="13.5" customHeight="1">
      <c r="A14" s="820"/>
      <c r="B14" s="589"/>
      <c r="C14" s="825" t="s">
        <v>554</v>
      </c>
      <c r="D14" s="845"/>
      <c r="E14" s="845"/>
      <c r="F14" s="849"/>
      <c r="G14" s="468"/>
      <c r="H14" s="468"/>
      <c r="I14" s="468"/>
      <c r="J14" s="468"/>
      <c r="K14" s="468"/>
      <c r="L14" s="468"/>
      <c r="M14" s="468"/>
      <c r="N14" s="468"/>
      <c r="O14" s="468"/>
      <c r="P14" s="445"/>
      <c r="Q14" s="1052"/>
      <c r="R14" s="825">
        <f t="shared" si="0"/>
        <v>0</v>
      </c>
    </row>
    <row r="15" spans="1:18" ht="13.5" customHeight="1">
      <c r="A15" s="820"/>
      <c r="B15" s="589"/>
      <c r="C15" s="825" t="s">
        <v>204</v>
      </c>
      <c r="D15" s="845"/>
      <c r="E15" s="845"/>
      <c r="F15" s="849"/>
      <c r="G15" s="468"/>
      <c r="H15" s="468"/>
      <c r="I15" s="468"/>
      <c r="J15" s="468"/>
      <c r="K15" s="468"/>
      <c r="L15" s="468"/>
      <c r="M15" s="468"/>
      <c r="N15" s="468"/>
      <c r="O15" s="468"/>
      <c r="P15" s="445"/>
      <c r="Q15" s="1052">
        <v>5000</v>
      </c>
      <c r="R15" s="825">
        <f t="shared" si="0"/>
        <v>5000</v>
      </c>
    </row>
    <row r="16" spans="1:18" ht="13.5" customHeight="1">
      <c r="A16" s="820"/>
      <c r="B16" s="589"/>
      <c r="C16" s="825" t="s">
        <v>568</v>
      </c>
      <c r="D16" s="845"/>
      <c r="E16" s="845"/>
      <c r="F16" s="849"/>
      <c r="G16" s="468"/>
      <c r="H16" s="468"/>
      <c r="I16" s="468"/>
      <c r="J16" s="468"/>
      <c r="K16" s="468"/>
      <c r="L16" s="468"/>
      <c r="M16" s="468"/>
      <c r="N16" s="468"/>
      <c r="O16" s="468"/>
      <c r="P16" s="445"/>
      <c r="Q16" s="1052"/>
      <c r="R16" s="825">
        <f t="shared" si="0"/>
        <v>0</v>
      </c>
    </row>
    <row r="17" spans="1:18" ht="13.5" customHeight="1">
      <c r="A17" s="820"/>
      <c r="B17" s="589"/>
      <c r="C17" s="825" t="s">
        <v>205</v>
      </c>
      <c r="D17" s="845"/>
      <c r="E17" s="845"/>
      <c r="F17" s="849"/>
      <c r="G17" s="468"/>
      <c r="H17" s="468"/>
      <c r="I17" s="468"/>
      <c r="J17" s="468"/>
      <c r="K17" s="468"/>
      <c r="L17" s="468"/>
      <c r="M17" s="468"/>
      <c r="N17" s="468"/>
      <c r="O17" s="468"/>
      <c r="P17" s="445"/>
      <c r="Q17" s="1052">
        <v>5500</v>
      </c>
      <c r="R17" s="825">
        <f t="shared" si="0"/>
        <v>5500</v>
      </c>
    </row>
    <row r="18" spans="1:18" ht="13.5" customHeight="1">
      <c r="A18" s="820"/>
      <c r="B18" s="589"/>
      <c r="C18" s="825" t="s">
        <v>560</v>
      </c>
      <c r="D18" s="845"/>
      <c r="E18" s="845"/>
      <c r="F18" s="849"/>
      <c r="G18" s="468"/>
      <c r="H18" s="468"/>
      <c r="I18" s="468"/>
      <c r="J18" s="468"/>
      <c r="K18" s="468"/>
      <c r="L18" s="468"/>
      <c r="M18" s="468"/>
      <c r="N18" s="468"/>
      <c r="O18" s="468"/>
      <c r="P18" s="445"/>
      <c r="Q18" s="1052"/>
      <c r="R18" s="825">
        <f t="shared" si="0"/>
        <v>0</v>
      </c>
    </row>
    <row r="19" spans="1:18" ht="13.5" customHeight="1">
      <c r="A19" s="820"/>
      <c r="B19" s="589"/>
      <c r="C19" s="825" t="s">
        <v>206</v>
      </c>
      <c r="D19" s="845"/>
      <c r="E19" s="845"/>
      <c r="F19" s="849"/>
      <c r="G19" s="468">
        <v>1900</v>
      </c>
      <c r="H19" s="468"/>
      <c r="I19" s="468"/>
      <c r="J19" s="468"/>
      <c r="K19" s="468"/>
      <c r="L19" s="468"/>
      <c r="M19" s="468"/>
      <c r="N19" s="468"/>
      <c r="O19" s="468"/>
      <c r="P19" s="445"/>
      <c r="Q19" s="1052"/>
      <c r="R19" s="825">
        <f t="shared" si="0"/>
        <v>1900</v>
      </c>
    </row>
    <row r="20" spans="1:18" ht="13.5" customHeight="1">
      <c r="A20" s="820"/>
      <c r="B20" s="589"/>
      <c r="C20" s="825" t="s">
        <v>559</v>
      </c>
      <c r="D20" s="845"/>
      <c r="E20" s="845"/>
      <c r="F20" s="849"/>
      <c r="G20" s="468"/>
      <c r="H20" s="468"/>
      <c r="I20" s="468"/>
      <c r="J20" s="468"/>
      <c r="K20" s="468"/>
      <c r="L20" s="468"/>
      <c r="M20" s="468"/>
      <c r="N20" s="468"/>
      <c r="O20" s="468"/>
      <c r="P20" s="445"/>
      <c r="Q20" s="1052"/>
      <c r="R20" s="825">
        <f t="shared" si="0"/>
        <v>0</v>
      </c>
    </row>
    <row r="21" spans="1:18" ht="13.5" customHeight="1">
      <c r="A21" s="820"/>
      <c r="B21" s="589"/>
      <c r="C21" s="579" t="s">
        <v>1368</v>
      </c>
      <c r="D21" s="845"/>
      <c r="E21" s="845"/>
      <c r="F21" s="849"/>
      <c r="G21" s="468"/>
      <c r="H21" s="468"/>
      <c r="I21" s="468"/>
      <c r="J21" s="468"/>
      <c r="K21" s="468"/>
      <c r="L21" s="468"/>
      <c r="M21" s="468"/>
      <c r="N21" s="468"/>
      <c r="O21" s="468"/>
      <c r="P21" s="445"/>
      <c r="Q21" s="1052"/>
      <c r="R21" s="825">
        <f t="shared" si="0"/>
        <v>0</v>
      </c>
    </row>
    <row r="22" spans="1:18" ht="13.5" customHeight="1">
      <c r="A22" s="820"/>
      <c r="B22" s="589"/>
      <c r="C22" s="825" t="s">
        <v>1371</v>
      </c>
      <c r="D22" s="845"/>
      <c r="E22" s="845"/>
      <c r="F22" s="849"/>
      <c r="G22" s="468"/>
      <c r="H22" s="468">
        <v>200</v>
      </c>
      <c r="I22" s="468"/>
      <c r="J22" s="468"/>
      <c r="K22" s="468"/>
      <c r="L22" s="468"/>
      <c r="M22" s="468"/>
      <c r="N22" s="468"/>
      <c r="O22" s="468"/>
      <c r="P22" s="445"/>
      <c r="Q22" s="1051"/>
      <c r="R22" s="825">
        <f t="shared" si="0"/>
        <v>200</v>
      </c>
    </row>
    <row r="23" spans="1:18" ht="13.5" customHeight="1">
      <c r="A23" s="820"/>
      <c r="B23" s="589"/>
      <c r="C23" s="825" t="s">
        <v>561</v>
      </c>
      <c r="D23" s="845"/>
      <c r="E23" s="845"/>
      <c r="F23" s="849">
        <v>17159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1051"/>
      <c r="R23" s="825">
        <f t="shared" si="0"/>
        <v>17159</v>
      </c>
    </row>
    <row r="24" spans="1:18" ht="13.5" customHeight="1">
      <c r="A24" s="820"/>
      <c r="B24" s="589"/>
      <c r="C24" s="825" t="s">
        <v>1369</v>
      </c>
      <c r="D24" s="845"/>
      <c r="E24" s="845"/>
      <c r="F24" s="849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1051"/>
      <c r="R24" s="825">
        <f t="shared" si="0"/>
        <v>0</v>
      </c>
    </row>
    <row r="25" spans="1:18" ht="13.5" customHeight="1">
      <c r="A25" s="820"/>
      <c r="B25" s="589"/>
      <c r="C25" s="825" t="s">
        <v>557</v>
      </c>
      <c r="D25" s="845"/>
      <c r="E25" s="845"/>
      <c r="F25" s="8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1051"/>
      <c r="R25" s="825">
        <f t="shared" si="0"/>
        <v>0</v>
      </c>
    </row>
    <row r="26" spans="1:18" ht="13.5" customHeight="1">
      <c r="A26" s="820"/>
      <c r="B26" s="589"/>
      <c r="C26" s="825" t="s">
        <v>207</v>
      </c>
      <c r="D26" s="845"/>
      <c r="E26" s="845"/>
      <c r="F26" s="8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1051"/>
      <c r="R26" s="826">
        <f t="shared" si="0"/>
        <v>0</v>
      </c>
    </row>
    <row r="27" spans="1:18" ht="13.5" customHeight="1">
      <c r="A27" s="820"/>
      <c r="B27" s="589"/>
      <c r="C27" s="825" t="s">
        <v>208</v>
      </c>
      <c r="D27" s="845"/>
      <c r="E27" s="845"/>
      <c r="F27" s="849"/>
      <c r="G27" s="468"/>
      <c r="H27" s="468">
        <v>905</v>
      </c>
      <c r="I27" s="468"/>
      <c r="J27" s="468"/>
      <c r="K27" s="468"/>
      <c r="L27" s="468"/>
      <c r="M27" s="468"/>
      <c r="N27" s="468"/>
      <c r="O27" s="468"/>
      <c r="P27" s="468"/>
      <c r="Q27" s="1051">
        <v>8634</v>
      </c>
      <c r="R27" s="825">
        <f t="shared" si="0"/>
        <v>9539</v>
      </c>
    </row>
    <row r="28" spans="1:18" ht="13.5" customHeight="1" hidden="1">
      <c r="A28" s="820"/>
      <c r="B28" s="589"/>
      <c r="C28" s="825"/>
      <c r="D28" s="845"/>
      <c r="E28" s="845"/>
      <c r="F28" s="849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1051"/>
      <c r="R28" s="825">
        <f t="shared" si="0"/>
        <v>0</v>
      </c>
    </row>
    <row r="29" spans="1:18" ht="13.5" customHeight="1" hidden="1">
      <c r="A29" s="820"/>
      <c r="B29" s="589"/>
      <c r="C29" s="579"/>
      <c r="D29" s="687"/>
      <c r="E29" s="687"/>
      <c r="F29" s="849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1051"/>
      <c r="R29" s="825">
        <f t="shared" si="0"/>
        <v>0</v>
      </c>
    </row>
    <row r="30" spans="1:18" ht="13.5" customHeight="1">
      <c r="A30" s="820"/>
      <c r="B30" s="589"/>
      <c r="C30" s="825" t="s">
        <v>523</v>
      </c>
      <c r="D30" s="687"/>
      <c r="E30" s="687"/>
      <c r="F30" s="849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1051"/>
      <c r="R30" s="825">
        <f t="shared" si="0"/>
        <v>0</v>
      </c>
    </row>
    <row r="31" spans="1:18" ht="13.5" customHeight="1">
      <c r="A31" s="821"/>
      <c r="B31" s="590"/>
      <c r="C31" s="825" t="s">
        <v>209</v>
      </c>
      <c r="D31" s="845"/>
      <c r="E31" s="845"/>
      <c r="F31" s="850"/>
      <c r="G31" s="816"/>
      <c r="H31" s="816"/>
      <c r="I31" s="468"/>
      <c r="J31" s="468"/>
      <c r="K31" s="816"/>
      <c r="L31" s="816"/>
      <c r="M31" s="816"/>
      <c r="N31" s="816"/>
      <c r="O31" s="816"/>
      <c r="P31" s="816"/>
      <c r="Q31" s="1053"/>
      <c r="R31" s="1050">
        <f t="shared" si="0"/>
        <v>0</v>
      </c>
    </row>
    <row r="32" spans="1:18" ht="13.5" customHeight="1">
      <c r="A32" s="905"/>
      <c r="B32" s="906"/>
      <c r="C32" s="826" t="s">
        <v>948</v>
      </c>
      <c r="D32" s="846"/>
      <c r="E32" s="846"/>
      <c r="F32" s="851"/>
      <c r="G32" s="824"/>
      <c r="H32" s="824"/>
      <c r="I32" s="904"/>
      <c r="J32" s="904"/>
      <c r="K32" s="824"/>
      <c r="L32" s="824"/>
      <c r="M32" s="904"/>
      <c r="N32" s="824"/>
      <c r="O32" s="824"/>
      <c r="P32" s="824"/>
      <c r="Q32" s="1054"/>
      <c r="R32" s="825">
        <f t="shared" si="0"/>
        <v>0</v>
      </c>
    </row>
    <row r="33" spans="1:18" ht="13.5" customHeight="1" thickBot="1">
      <c r="A33" s="822"/>
      <c r="B33" s="823"/>
      <c r="C33" s="838" t="s">
        <v>947</v>
      </c>
      <c r="D33" s="846"/>
      <c r="E33" s="846"/>
      <c r="F33" s="851"/>
      <c r="G33" s="824"/>
      <c r="H33" s="824"/>
      <c r="I33" s="904"/>
      <c r="J33" s="904"/>
      <c r="K33" s="904"/>
      <c r="L33" s="824"/>
      <c r="M33" s="904"/>
      <c r="N33" s="824"/>
      <c r="O33" s="824"/>
      <c r="P33" s="904"/>
      <c r="Q33" s="1054"/>
      <c r="R33" s="1055">
        <f t="shared" si="0"/>
        <v>0</v>
      </c>
    </row>
    <row r="34" spans="1:18" ht="26.25" customHeight="1" thickBot="1">
      <c r="A34" s="818">
        <v>2</v>
      </c>
      <c r="B34" s="819"/>
      <c r="C34" s="839" t="s">
        <v>888</v>
      </c>
      <c r="D34" s="852"/>
      <c r="E34" s="847"/>
      <c r="F34" s="827">
        <f>SUM(F7:F33)</f>
        <v>17159</v>
      </c>
      <c r="G34" s="827">
        <f aca="true" t="shared" si="1" ref="G34:N34">SUM(G7:G31)</f>
        <v>1900</v>
      </c>
      <c r="H34" s="827">
        <f t="shared" si="1"/>
        <v>1705</v>
      </c>
      <c r="I34" s="827">
        <f>SUM(I7:I33)</f>
        <v>11069</v>
      </c>
      <c r="J34" s="827">
        <f>SUM(J7:J33)</f>
        <v>8271</v>
      </c>
      <c r="K34" s="827">
        <f>SUM(K7:K33)</f>
        <v>0</v>
      </c>
      <c r="L34" s="827">
        <f t="shared" si="1"/>
        <v>0</v>
      </c>
      <c r="M34" s="827">
        <v>0</v>
      </c>
      <c r="N34" s="827">
        <f t="shared" si="1"/>
        <v>0</v>
      </c>
      <c r="O34" s="827">
        <v>0</v>
      </c>
      <c r="P34" s="827">
        <f>SUM(P7:P33)</f>
        <v>0</v>
      </c>
      <c r="Q34" s="827">
        <f>SUM(Q7:Q33)</f>
        <v>21134</v>
      </c>
      <c r="R34" s="841">
        <f t="shared" si="0"/>
        <v>61238</v>
      </c>
    </row>
    <row r="35" spans="1:18" ht="16.5" customHeight="1" thickBot="1">
      <c r="A35" s="469"/>
      <c r="B35" s="590"/>
      <c r="C35" s="681" t="s">
        <v>1382</v>
      </c>
      <c r="D35" s="837"/>
      <c r="E35" s="837"/>
      <c r="F35" s="827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9"/>
      <c r="R35" s="841">
        <f t="shared" si="0"/>
        <v>0</v>
      </c>
    </row>
    <row r="36" spans="3:18" ht="27" customHeight="1" thickBot="1">
      <c r="C36" s="840" t="s">
        <v>887</v>
      </c>
      <c r="D36" s="848"/>
      <c r="E36" s="848"/>
      <c r="F36" s="830">
        <f>SUM(F34:F35)</f>
        <v>17159</v>
      </c>
      <c r="G36" s="830">
        <f aca="true" t="shared" si="2" ref="G36:Q36">SUM(G34:G35)</f>
        <v>1900</v>
      </c>
      <c r="H36" s="830">
        <f t="shared" si="2"/>
        <v>1705</v>
      </c>
      <c r="I36" s="830">
        <f t="shared" si="2"/>
        <v>11069</v>
      </c>
      <c r="J36" s="830">
        <f t="shared" si="2"/>
        <v>8271</v>
      </c>
      <c r="K36" s="830">
        <f t="shared" si="2"/>
        <v>0</v>
      </c>
      <c r="L36" s="830">
        <f t="shared" si="2"/>
        <v>0</v>
      </c>
      <c r="M36" s="830">
        <f t="shared" si="2"/>
        <v>0</v>
      </c>
      <c r="N36" s="830">
        <f t="shared" si="2"/>
        <v>0</v>
      </c>
      <c r="O36" s="830">
        <f t="shared" si="2"/>
        <v>0</v>
      </c>
      <c r="P36" s="830">
        <f>P34</f>
        <v>0</v>
      </c>
      <c r="Q36" s="830">
        <f t="shared" si="2"/>
        <v>21134</v>
      </c>
      <c r="R36" s="842">
        <f t="shared" si="0"/>
        <v>61238</v>
      </c>
    </row>
    <row r="37" spans="3:13" ht="13.5" customHeight="1">
      <c r="C37" s="437"/>
      <c r="D37" s="437"/>
      <c r="E37" s="437"/>
      <c r="F37" s="436"/>
      <c r="G37" s="436"/>
      <c r="H37" s="436"/>
      <c r="I37" s="436"/>
      <c r="J37" s="436"/>
      <c r="K37" s="436"/>
      <c r="L37" s="436"/>
      <c r="M37" s="436"/>
    </row>
    <row r="38" spans="3:13" ht="13.5" customHeight="1">
      <c r="C38" s="437"/>
      <c r="D38" s="437"/>
      <c r="E38" s="437"/>
      <c r="F38" s="436"/>
      <c r="G38" s="436"/>
      <c r="H38" s="436"/>
      <c r="I38" s="436"/>
      <c r="J38" s="436"/>
      <c r="K38" s="436"/>
      <c r="L38" s="436"/>
      <c r="M38" s="436"/>
    </row>
    <row r="39" spans="6:18" ht="13.5" customHeight="1">
      <c r="F39" s="436"/>
      <c r="G39" s="436"/>
      <c r="H39" s="436"/>
      <c r="I39" s="436"/>
      <c r="J39" s="436"/>
      <c r="K39" s="436"/>
      <c r="L39" s="436"/>
      <c r="M39" s="436"/>
      <c r="R39" s="436"/>
    </row>
    <row r="40" spans="6:13" ht="13.5" customHeight="1">
      <c r="F40" s="436"/>
      <c r="G40" s="436"/>
      <c r="H40" s="436"/>
      <c r="I40" s="436"/>
      <c r="J40" s="436"/>
      <c r="K40" s="436"/>
      <c r="L40" s="436"/>
      <c r="M40" s="436"/>
    </row>
    <row r="41" spans="6:13" ht="13.5" customHeight="1">
      <c r="F41" s="436"/>
      <c r="G41" s="903"/>
      <c r="H41" s="436"/>
      <c r="I41" s="436"/>
      <c r="J41" s="436"/>
      <c r="K41" s="436"/>
      <c r="L41" s="436"/>
      <c r="M41" s="436"/>
    </row>
    <row r="42" spans="6:13" ht="13.5" customHeight="1">
      <c r="F42" s="436"/>
      <c r="G42" s="436"/>
      <c r="H42" s="436"/>
      <c r="I42" s="436"/>
      <c r="J42" s="436"/>
      <c r="K42" s="436"/>
      <c r="L42" s="436"/>
      <c r="M42" s="436"/>
    </row>
    <row r="43" spans="6:13" ht="13.5" customHeight="1">
      <c r="F43" s="436"/>
      <c r="G43" s="436"/>
      <c r="H43" s="436"/>
      <c r="I43" s="436"/>
      <c r="J43" s="436"/>
      <c r="K43" s="436"/>
      <c r="L43" s="436"/>
      <c r="M43" s="436"/>
    </row>
    <row r="44" spans="6:13" ht="13.5" customHeight="1">
      <c r="F44" s="436"/>
      <c r="G44" s="436"/>
      <c r="H44" s="436"/>
      <c r="I44" s="436"/>
      <c r="J44" s="436"/>
      <c r="K44" s="436"/>
      <c r="L44" s="436"/>
      <c r="M44" s="436"/>
    </row>
    <row r="45" spans="6:13" ht="13.5" customHeight="1">
      <c r="F45" s="436"/>
      <c r="G45" s="436"/>
      <c r="H45" s="436"/>
      <c r="I45" s="436"/>
      <c r="J45" s="436"/>
      <c r="K45" s="436"/>
      <c r="L45" s="436"/>
      <c r="M45" s="436"/>
    </row>
    <row r="46" ht="13.5" customHeight="1"/>
    <row r="47" ht="13.5" customHeight="1"/>
    <row r="48" ht="13.5" customHeight="1"/>
    <row r="52" spans="7:9" ht="12.75">
      <c r="G52" s="436"/>
      <c r="H52" s="436"/>
      <c r="I52" s="436"/>
    </row>
  </sheetData>
  <sheetProtection/>
  <mergeCells count="19">
    <mergeCell ref="A4:A6"/>
    <mergeCell ref="B4:B6"/>
    <mergeCell ref="H4:H6"/>
    <mergeCell ref="L4:M4"/>
    <mergeCell ref="I4:J4"/>
    <mergeCell ref="I5:I6"/>
    <mergeCell ref="J5:J6"/>
    <mergeCell ref="C4:C6"/>
    <mergeCell ref="G4:G6"/>
    <mergeCell ref="D4:D6"/>
    <mergeCell ref="R1:S1"/>
    <mergeCell ref="F4:F6"/>
    <mergeCell ref="R4:R6"/>
    <mergeCell ref="K4:K6"/>
    <mergeCell ref="Q4:Q6"/>
    <mergeCell ref="P4:P6"/>
    <mergeCell ref="O4:O6"/>
    <mergeCell ref="L5:L6"/>
    <mergeCell ref="M5:M6"/>
  </mergeCells>
  <printOptions horizontalCentered="1"/>
  <pageMargins left="0.1968503937007874" right="0.1968503937007874" top="0.984251968503937" bottom="0.7874015748031497" header="0.6692913385826772" footer="0.5118110236220472"/>
  <pageSetup horizontalDpi="300" verticalDpi="300" orientation="landscape" paperSize="9" scale="90" r:id="rId1"/>
  <headerFooter alignWithMargins="0">
    <oddHeader>&amp;C&amp;"Times New Roman,Félkövér"Kistolmács Község Önkormányzata 2015.évi bevételi előirányzatai feladatonkénti bontásban&amp;R&amp;"Times New Roman,Félkövér"&amp;8 &amp;10 3. melléklet&amp;8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D10">
      <selection activeCell="S4" sqref="S4"/>
    </sheetView>
  </sheetViews>
  <sheetFormatPr defaultColWidth="9.140625" defaultRowHeight="12.75"/>
  <cols>
    <col min="1" max="1" width="5.8515625" style="448" hidden="1" customWidth="1"/>
    <col min="2" max="2" width="6.00390625" style="448" hidden="1" customWidth="1"/>
    <col min="3" max="3" width="22.00390625" style="448" customWidth="1"/>
    <col min="4" max="4" width="1.421875" style="448" customWidth="1"/>
    <col min="5" max="5" width="7.8515625" style="448" customWidth="1"/>
    <col min="6" max="6" width="10.421875" style="448" customWidth="1"/>
    <col min="7" max="7" width="6.8515625" style="666" customWidth="1"/>
    <col min="8" max="8" width="8.57421875" style="448" customWidth="1"/>
    <col min="9" max="9" width="9.7109375" style="448" customWidth="1"/>
    <col min="10" max="10" width="9.57421875" style="448" customWidth="1"/>
    <col min="11" max="11" width="9.421875" style="448" customWidth="1"/>
    <col min="12" max="12" width="8.57421875" style="448" customWidth="1"/>
    <col min="13" max="13" width="7.8515625" style="448" customWidth="1"/>
    <col min="14" max="14" width="9.421875" style="448" customWidth="1"/>
    <col min="15" max="15" width="8.140625" style="448" customWidth="1"/>
    <col min="16" max="16" width="8.8515625" style="448" customWidth="1"/>
    <col min="17" max="17" width="11.00390625" style="449" customWidth="1"/>
    <col min="18" max="16384" width="9.140625" style="448" customWidth="1"/>
  </cols>
  <sheetData>
    <row r="1" spans="14:15" ht="12.75">
      <c r="N1"/>
      <c r="O1"/>
    </row>
    <row r="2" spans="14:17" ht="15.75" thickBot="1">
      <c r="N2" s="1479" t="s">
        <v>1126</v>
      </c>
      <c r="O2" s="1479"/>
      <c r="P2" s="1480"/>
      <c r="Q2" s="1480"/>
    </row>
    <row r="3" spans="1:17" s="439" customFormat="1" ht="24.75" customHeight="1" thickBot="1">
      <c r="A3" s="495"/>
      <c r="B3" s="677"/>
      <c r="C3" s="1483" t="s">
        <v>5</v>
      </c>
      <c r="D3" s="1489"/>
      <c r="E3" s="1483" t="s">
        <v>25</v>
      </c>
      <c r="F3" s="1483" t="s">
        <v>202</v>
      </c>
      <c r="G3" s="1483" t="s">
        <v>1288</v>
      </c>
      <c r="H3" s="1491" t="s">
        <v>945</v>
      </c>
      <c r="I3" s="1492"/>
      <c r="J3" s="1485" t="s">
        <v>200</v>
      </c>
      <c r="K3" s="1486"/>
      <c r="L3" s="1477" t="s">
        <v>1124</v>
      </c>
      <c r="M3" s="1481" t="s">
        <v>573</v>
      </c>
      <c r="N3" s="1482"/>
      <c r="O3" s="1487" t="s">
        <v>500</v>
      </c>
      <c r="P3" s="1483" t="s">
        <v>201</v>
      </c>
      <c r="Q3" s="1483" t="s">
        <v>29</v>
      </c>
    </row>
    <row r="4" spans="1:17" s="440" customFormat="1" ht="46.5" customHeight="1" thickBot="1">
      <c r="A4" s="496" t="s">
        <v>893</v>
      </c>
      <c r="B4" s="678" t="s">
        <v>894</v>
      </c>
      <c r="C4" s="1484"/>
      <c r="D4" s="1490"/>
      <c r="E4" s="1484"/>
      <c r="F4" s="1484"/>
      <c r="G4" s="1488"/>
      <c r="H4" s="718" t="s">
        <v>895</v>
      </c>
      <c r="I4" s="718" t="s">
        <v>934</v>
      </c>
      <c r="J4" s="718" t="s">
        <v>895</v>
      </c>
      <c r="K4" s="718" t="s">
        <v>934</v>
      </c>
      <c r="L4" s="1478"/>
      <c r="M4" s="901" t="s">
        <v>477</v>
      </c>
      <c r="N4" s="718" t="s">
        <v>28</v>
      </c>
      <c r="O4" s="1488"/>
      <c r="P4" s="1484"/>
      <c r="Q4" s="1484"/>
    </row>
    <row r="5" spans="1:17" s="440" customFormat="1" ht="13.5" customHeight="1">
      <c r="A5" s="592"/>
      <c r="B5" s="657"/>
      <c r="C5" s="1038" t="s">
        <v>562</v>
      </c>
      <c r="D5" s="668"/>
      <c r="E5" s="793"/>
      <c r="F5" s="796"/>
      <c r="G5" s="796"/>
      <c r="H5" s="796"/>
      <c r="I5" s="796"/>
      <c r="J5" s="796"/>
      <c r="K5" s="796"/>
      <c r="L5" s="796"/>
      <c r="M5" s="799"/>
      <c r="N5" s="799"/>
      <c r="O5" s="799"/>
      <c r="P5" s="799"/>
      <c r="Q5" s="1057">
        <f>SUM(E5:P5)</f>
        <v>0</v>
      </c>
    </row>
    <row r="6" spans="1:17" s="440" customFormat="1" ht="13.5" customHeight="1">
      <c r="A6" s="593"/>
      <c r="B6" s="658"/>
      <c r="C6" s="1039" t="s">
        <v>935</v>
      </c>
      <c r="D6" s="669"/>
      <c r="E6" s="794"/>
      <c r="F6" s="795"/>
      <c r="G6" s="795"/>
      <c r="H6" s="795"/>
      <c r="I6" s="795"/>
      <c r="J6" s="795"/>
      <c r="K6" s="795"/>
      <c r="L6" s="795"/>
      <c r="M6" s="800"/>
      <c r="N6" s="800"/>
      <c r="O6" s="800"/>
      <c r="P6" s="800"/>
      <c r="Q6" s="1058">
        <f>SUM(E6:P6)</f>
        <v>0</v>
      </c>
    </row>
    <row r="7" spans="1:17" s="440" customFormat="1" ht="13.5" customHeight="1">
      <c r="A7" s="593"/>
      <c r="B7" s="658"/>
      <c r="C7" s="1040" t="s">
        <v>572</v>
      </c>
      <c r="D7" s="669"/>
      <c r="E7" s="794"/>
      <c r="F7" s="795"/>
      <c r="G7" s="795"/>
      <c r="H7" s="795"/>
      <c r="I7" s="795"/>
      <c r="J7" s="795"/>
      <c r="K7" s="795"/>
      <c r="L7" s="795"/>
      <c r="M7" s="800"/>
      <c r="N7" s="800">
        <v>7718</v>
      </c>
      <c r="O7" s="800"/>
      <c r="P7" s="800"/>
      <c r="Q7" s="1058">
        <f>SUM(E7:P7)</f>
        <v>7718</v>
      </c>
    </row>
    <row r="8" spans="1:17" s="440" customFormat="1" ht="13.5" customHeight="1">
      <c r="A8" s="593"/>
      <c r="B8" s="658"/>
      <c r="C8" s="1039" t="s">
        <v>563</v>
      </c>
      <c r="D8" s="669"/>
      <c r="E8" s="794"/>
      <c r="F8" s="795"/>
      <c r="G8" s="795">
        <v>450</v>
      </c>
      <c r="H8" s="795"/>
      <c r="I8" s="795"/>
      <c r="J8" s="795"/>
      <c r="K8" s="795"/>
      <c r="L8" s="795"/>
      <c r="M8" s="800"/>
      <c r="N8" s="800"/>
      <c r="O8" s="800"/>
      <c r="P8" s="800"/>
      <c r="Q8" s="1058">
        <f>SUM(E8:P8)</f>
        <v>450</v>
      </c>
    </row>
    <row r="9" spans="1:17" s="440" customFormat="1" ht="13.5" customHeight="1">
      <c r="A9" s="593"/>
      <c r="B9" s="658"/>
      <c r="C9" s="1039" t="s">
        <v>1370</v>
      </c>
      <c r="D9" s="669"/>
      <c r="E9" s="794"/>
      <c r="F9" s="795"/>
      <c r="G9" s="795"/>
      <c r="H9" s="795"/>
      <c r="I9" s="795"/>
      <c r="J9" s="795"/>
      <c r="K9" s="795"/>
      <c r="L9" s="795"/>
      <c r="M9" s="800"/>
      <c r="N9" s="800"/>
      <c r="O9" s="800"/>
      <c r="P9" s="800"/>
      <c r="Q9" s="1058">
        <f>SUM(E9:P9)</f>
        <v>0</v>
      </c>
    </row>
    <row r="10" spans="1:17" s="440" customFormat="1" ht="13.5" customHeight="1">
      <c r="A10" s="593"/>
      <c r="B10" s="658"/>
      <c r="C10" s="1041" t="s">
        <v>939</v>
      </c>
      <c r="D10" s="669"/>
      <c r="E10" s="794">
        <v>2335</v>
      </c>
      <c r="F10" s="795">
        <v>631</v>
      </c>
      <c r="G10" s="795">
        <v>1850</v>
      </c>
      <c r="H10" s="795"/>
      <c r="I10" s="795"/>
      <c r="J10" s="795"/>
      <c r="K10" s="795"/>
      <c r="L10" s="795"/>
      <c r="M10" s="800"/>
      <c r="N10" s="800"/>
      <c r="O10" s="800"/>
      <c r="P10" s="800"/>
      <c r="Q10" s="1058">
        <v>0</v>
      </c>
    </row>
    <row r="11" spans="1:17" s="440" customFormat="1" ht="13.5" customHeight="1">
      <c r="A11" s="593"/>
      <c r="B11" s="658"/>
      <c r="C11" s="897" t="s">
        <v>210</v>
      </c>
      <c r="D11" s="669"/>
      <c r="E11" s="794"/>
      <c r="F11" s="795"/>
      <c r="G11" s="795">
        <v>1250</v>
      </c>
      <c r="H11" s="795"/>
      <c r="I11" s="795"/>
      <c r="J11" s="795"/>
      <c r="K11" s="795"/>
      <c r="L11" s="795"/>
      <c r="M11" s="800"/>
      <c r="N11" s="800"/>
      <c r="O11" s="800"/>
      <c r="P11" s="800"/>
      <c r="Q11" s="1058">
        <f aca="true" t="shared" si="0" ref="Q11:Q31">SUM(E11:P11)</f>
        <v>1250</v>
      </c>
    </row>
    <row r="12" spans="1:17" s="440" customFormat="1" ht="13.5" customHeight="1">
      <c r="A12" s="593"/>
      <c r="B12" s="658"/>
      <c r="C12" s="1039" t="s">
        <v>552</v>
      </c>
      <c r="D12" s="669"/>
      <c r="E12" s="794">
        <v>9752</v>
      </c>
      <c r="F12" s="795">
        <v>1316</v>
      </c>
      <c r="G12" s="795">
        <v>620</v>
      </c>
      <c r="H12" s="795"/>
      <c r="I12" s="795"/>
      <c r="J12" s="795"/>
      <c r="K12" s="795"/>
      <c r="L12" s="795"/>
      <c r="M12" s="800"/>
      <c r="N12" s="800">
        <v>2553</v>
      </c>
      <c r="O12" s="800"/>
      <c r="P12" s="800"/>
      <c r="Q12" s="1058">
        <f t="shared" si="0"/>
        <v>14241</v>
      </c>
    </row>
    <row r="13" spans="1:17" s="440" customFormat="1" ht="13.5" customHeight="1">
      <c r="A13" s="593"/>
      <c r="B13" s="658"/>
      <c r="C13" s="1040" t="s">
        <v>570</v>
      </c>
      <c r="D13" s="669"/>
      <c r="E13" s="794"/>
      <c r="F13" s="795"/>
      <c r="G13" s="795">
        <v>25</v>
      </c>
      <c r="H13" s="795"/>
      <c r="I13" s="795"/>
      <c r="J13" s="795"/>
      <c r="K13" s="795"/>
      <c r="L13" s="795"/>
      <c r="M13" s="800"/>
      <c r="N13" s="800">
        <v>5000</v>
      </c>
      <c r="O13" s="800"/>
      <c r="P13" s="800"/>
      <c r="Q13" s="1058">
        <f t="shared" si="0"/>
        <v>5025</v>
      </c>
    </row>
    <row r="14" spans="1:17" s="440" customFormat="1" ht="13.5" customHeight="1">
      <c r="A14" s="593"/>
      <c r="B14" s="658"/>
      <c r="C14" s="897" t="s">
        <v>568</v>
      </c>
      <c r="D14" s="669"/>
      <c r="E14" s="794"/>
      <c r="F14" s="795"/>
      <c r="G14" s="795">
        <v>659</v>
      </c>
      <c r="H14" s="795"/>
      <c r="I14" s="795"/>
      <c r="J14" s="795"/>
      <c r="K14" s="795"/>
      <c r="L14" s="795"/>
      <c r="M14" s="800"/>
      <c r="N14" s="800"/>
      <c r="O14" s="800"/>
      <c r="P14" s="800"/>
      <c r="Q14" s="1058">
        <f t="shared" si="0"/>
        <v>659</v>
      </c>
    </row>
    <row r="15" spans="1:17" s="440" customFormat="1" ht="13.5" customHeight="1">
      <c r="A15" s="593"/>
      <c r="B15" s="658"/>
      <c r="C15" s="825" t="s">
        <v>211</v>
      </c>
      <c r="D15" s="669"/>
      <c r="E15" s="593"/>
      <c r="F15" s="441"/>
      <c r="G15" s="795">
        <v>1360</v>
      </c>
      <c r="H15" s="795"/>
      <c r="I15" s="795"/>
      <c r="J15" s="795"/>
      <c r="K15" s="795"/>
      <c r="L15" s="795"/>
      <c r="M15" s="800">
        <v>1500</v>
      </c>
      <c r="N15" s="800">
        <v>4000</v>
      </c>
      <c r="O15" s="800"/>
      <c r="P15" s="800"/>
      <c r="Q15" s="1058">
        <f t="shared" si="0"/>
        <v>6860</v>
      </c>
    </row>
    <row r="16" spans="1:17" s="442" customFormat="1" ht="13.5" customHeight="1">
      <c r="A16" s="594"/>
      <c r="B16" s="659"/>
      <c r="C16" s="1039" t="s">
        <v>560</v>
      </c>
      <c r="D16" s="670"/>
      <c r="E16" s="674"/>
      <c r="F16" s="470"/>
      <c r="G16" s="470"/>
      <c r="H16" s="470"/>
      <c r="I16" s="470"/>
      <c r="J16" s="470"/>
      <c r="K16" s="470"/>
      <c r="L16" s="470"/>
      <c r="M16" s="801"/>
      <c r="N16" s="801"/>
      <c r="O16" s="801"/>
      <c r="P16" s="801"/>
      <c r="Q16" s="1058">
        <f t="shared" si="0"/>
        <v>0</v>
      </c>
    </row>
    <row r="17" spans="1:17" s="442" customFormat="1" ht="13.5" customHeight="1">
      <c r="A17" s="594"/>
      <c r="B17" s="659"/>
      <c r="C17" s="1040" t="s">
        <v>571</v>
      </c>
      <c r="D17" s="670"/>
      <c r="E17" s="674"/>
      <c r="F17" s="470"/>
      <c r="G17" s="470"/>
      <c r="H17" s="470"/>
      <c r="I17" s="470"/>
      <c r="J17" s="470"/>
      <c r="K17" s="470"/>
      <c r="L17" s="470"/>
      <c r="M17" s="801"/>
      <c r="N17" s="801"/>
      <c r="O17" s="801"/>
      <c r="P17" s="801"/>
      <c r="Q17" s="1058">
        <f t="shared" si="0"/>
        <v>0</v>
      </c>
    </row>
    <row r="18" spans="1:17" s="442" customFormat="1" ht="13.5" customHeight="1">
      <c r="A18" s="594"/>
      <c r="B18" s="659"/>
      <c r="C18" s="897" t="s">
        <v>559</v>
      </c>
      <c r="D18" s="670"/>
      <c r="E18" s="674"/>
      <c r="F18" s="470"/>
      <c r="G18" s="470">
        <v>156</v>
      </c>
      <c r="H18" s="470"/>
      <c r="I18" s="470"/>
      <c r="J18" s="470"/>
      <c r="K18" s="470"/>
      <c r="L18" s="470"/>
      <c r="M18" s="801"/>
      <c r="N18" s="801"/>
      <c r="O18" s="801"/>
      <c r="P18" s="801"/>
      <c r="Q18" s="1058">
        <f t="shared" si="0"/>
        <v>156</v>
      </c>
    </row>
    <row r="19" spans="1:17" s="442" customFormat="1" ht="13.5" customHeight="1">
      <c r="A19" s="594"/>
      <c r="B19" s="659"/>
      <c r="C19" s="1039" t="s">
        <v>938</v>
      </c>
      <c r="D19" s="670"/>
      <c r="E19" s="674"/>
      <c r="F19" s="470"/>
      <c r="G19" s="470"/>
      <c r="H19" s="470"/>
      <c r="I19" s="470"/>
      <c r="J19" s="470"/>
      <c r="K19" s="470"/>
      <c r="L19" s="470"/>
      <c r="M19" s="801"/>
      <c r="N19" s="801"/>
      <c r="O19" s="801"/>
      <c r="P19" s="801"/>
      <c r="Q19" s="1058">
        <f t="shared" si="0"/>
        <v>0</v>
      </c>
    </row>
    <row r="20" spans="1:18" s="442" customFormat="1" ht="13.5" customHeight="1">
      <c r="A20" s="594"/>
      <c r="B20" s="659"/>
      <c r="C20" s="897" t="s">
        <v>936</v>
      </c>
      <c r="D20" s="670"/>
      <c r="E20" s="674"/>
      <c r="F20" s="470"/>
      <c r="G20" s="470">
        <v>175</v>
      </c>
      <c r="H20" s="470"/>
      <c r="I20" s="470"/>
      <c r="J20" s="470"/>
      <c r="K20" s="470"/>
      <c r="L20" s="470"/>
      <c r="M20" s="801"/>
      <c r="N20" s="801"/>
      <c r="O20" s="801"/>
      <c r="P20" s="801"/>
      <c r="Q20" s="1058">
        <f t="shared" si="0"/>
        <v>175</v>
      </c>
      <c r="R20" s="443"/>
    </row>
    <row r="21" spans="1:18" s="442" customFormat="1" ht="13.5" customHeight="1">
      <c r="A21" s="594"/>
      <c r="B21" s="659"/>
      <c r="C21" s="1040" t="s">
        <v>569</v>
      </c>
      <c r="D21" s="670"/>
      <c r="E21" s="674"/>
      <c r="F21" s="470"/>
      <c r="G21" s="470"/>
      <c r="H21" s="470"/>
      <c r="I21" s="470"/>
      <c r="J21" s="470"/>
      <c r="K21" s="470"/>
      <c r="L21" s="470"/>
      <c r="M21" s="801"/>
      <c r="N21" s="801"/>
      <c r="O21" s="801"/>
      <c r="P21" s="801"/>
      <c r="Q21" s="1058">
        <f t="shared" si="0"/>
        <v>0</v>
      </c>
      <c r="R21" s="443"/>
    </row>
    <row r="22" spans="1:18" s="442" customFormat="1" ht="13.5" customHeight="1">
      <c r="A22" s="594"/>
      <c r="B22" s="659"/>
      <c r="C22" s="897" t="s">
        <v>561</v>
      </c>
      <c r="D22" s="670"/>
      <c r="E22" s="674"/>
      <c r="F22" s="470"/>
      <c r="G22" s="470"/>
      <c r="H22" s="470"/>
      <c r="I22" s="470"/>
      <c r="J22" s="470"/>
      <c r="K22" s="470"/>
      <c r="L22" s="470"/>
      <c r="M22" s="801"/>
      <c r="N22" s="801"/>
      <c r="O22" s="801"/>
      <c r="P22" s="801"/>
      <c r="Q22" s="1058">
        <f t="shared" si="0"/>
        <v>0</v>
      </c>
      <c r="R22" s="443"/>
    </row>
    <row r="23" spans="1:18" s="442" customFormat="1" ht="13.5" customHeight="1">
      <c r="A23" s="594"/>
      <c r="B23" s="659"/>
      <c r="C23" s="897" t="s">
        <v>212</v>
      </c>
      <c r="D23" s="670"/>
      <c r="E23" s="674">
        <v>1434</v>
      </c>
      <c r="F23" s="470">
        <v>387</v>
      </c>
      <c r="G23" s="470">
        <v>678</v>
      </c>
      <c r="H23" s="470"/>
      <c r="I23" s="470"/>
      <c r="J23" s="470"/>
      <c r="K23" s="470"/>
      <c r="L23" s="470"/>
      <c r="M23" s="801"/>
      <c r="N23" s="801"/>
      <c r="O23" s="801"/>
      <c r="P23" s="801"/>
      <c r="Q23" s="1058">
        <f t="shared" si="0"/>
        <v>2499</v>
      </c>
      <c r="R23" s="443"/>
    </row>
    <row r="24" spans="1:18" s="442" customFormat="1" ht="13.5" customHeight="1">
      <c r="A24" s="594"/>
      <c r="B24" s="659"/>
      <c r="C24" s="1039" t="s">
        <v>564</v>
      </c>
      <c r="D24" s="670"/>
      <c r="E24" s="674"/>
      <c r="F24" s="470"/>
      <c r="G24" s="470">
        <v>38</v>
      </c>
      <c r="H24" s="470"/>
      <c r="I24" s="470"/>
      <c r="J24" s="470"/>
      <c r="K24" s="470"/>
      <c r="L24" s="470">
        <v>1903</v>
      </c>
      <c r="M24" s="470"/>
      <c r="N24" s="470"/>
      <c r="O24" s="470"/>
      <c r="P24" s="470"/>
      <c r="Q24" s="1058">
        <f t="shared" si="0"/>
        <v>1941</v>
      </c>
      <c r="R24" s="443"/>
    </row>
    <row r="25" spans="1:17" s="442" customFormat="1" ht="13.5" customHeight="1">
      <c r="A25" s="594"/>
      <c r="B25" s="659"/>
      <c r="C25" s="897" t="s">
        <v>566</v>
      </c>
      <c r="D25" s="670"/>
      <c r="E25" s="674"/>
      <c r="F25" s="470"/>
      <c r="G25" s="470">
        <v>220</v>
      </c>
      <c r="H25" s="470"/>
      <c r="I25" s="470"/>
      <c r="J25" s="470"/>
      <c r="K25" s="470"/>
      <c r="L25" s="470"/>
      <c r="M25" s="470"/>
      <c r="N25" s="470"/>
      <c r="O25" s="470"/>
      <c r="P25" s="470"/>
      <c r="Q25" s="1058">
        <f t="shared" si="0"/>
        <v>220</v>
      </c>
    </row>
    <row r="26" spans="1:17" s="442" customFormat="1" ht="13.5" customHeight="1">
      <c r="A26" s="594"/>
      <c r="B26" s="659"/>
      <c r="C26" s="1042" t="s">
        <v>567</v>
      </c>
      <c r="D26" s="670"/>
      <c r="E26" s="674"/>
      <c r="F26" s="470"/>
      <c r="G26" s="470">
        <v>910</v>
      </c>
      <c r="H26" s="470"/>
      <c r="I26" s="470"/>
      <c r="J26" s="470"/>
      <c r="K26" s="470"/>
      <c r="L26" s="470"/>
      <c r="M26" s="470"/>
      <c r="N26" s="470"/>
      <c r="O26" s="470">
        <v>1100</v>
      </c>
      <c r="P26" s="470"/>
      <c r="Q26" s="1058">
        <f t="shared" si="0"/>
        <v>2010</v>
      </c>
    </row>
    <row r="27" spans="1:17" s="442" customFormat="1" ht="13.5" customHeight="1">
      <c r="A27" s="594"/>
      <c r="B27" s="659"/>
      <c r="C27" s="1043" t="s">
        <v>213</v>
      </c>
      <c r="D27" s="671"/>
      <c r="E27" s="674"/>
      <c r="F27" s="470"/>
      <c r="G27" s="470">
        <v>2399</v>
      </c>
      <c r="H27" s="470"/>
      <c r="I27" s="470"/>
      <c r="J27" s="470"/>
      <c r="K27" s="470"/>
      <c r="L27" s="470"/>
      <c r="M27" s="470"/>
      <c r="N27" s="470">
        <v>6194</v>
      </c>
      <c r="O27" s="470">
        <v>4015</v>
      </c>
      <c r="P27" s="470"/>
      <c r="Q27" s="1058">
        <f t="shared" si="0"/>
        <v>12608</v>
      </c>
    </row>
    <row r="28" spans="1:17" s="442" customFormat="1" ht="13.5" customHeight="1">
      <c r="A28" s="594"/>
      <c r="B28" s="659"/>
      <c r="C28" s="1039" t="s">
        <v>523</v>
      </c>
      <c r="D28" s="671"/>
      <c r="E28" s="674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1058">
        <f t="shared" si="0"/>
        <v>0</v>
      </c>
    </row>
    <row r="29" spans="1:17" s="442" customFormat="1" ht="13.5" customHeight="1">
      <c r="A29" s="594"/>
      <c r="B29" s="659"/>
      <c r="C29" s="897" t="s">
        <v>565</v>
      </c>
      <c r="D29" s="671"/>
      <c r="E29" s="674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1058">
        <f t="shared" si="0"/>
        <v>0</v>
      </c>
    </row>
    <row r="30" spans="1:17" s="442" customFormat="1" ht="13.5" customHeight="1">
      <c r="A30" s="594"/>
      <c r="B30" s="659"/>
      <c r="C30" s="897" t="s">
        <v>946</v>
      </c>
      <c r="D30" s="672"/>
      <c r="E30" s="675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1058">
        <f t="shared" si="0"/>
        <v>0</v>
      </c>
    </row>
    <row r="31" spans="1:17" s="442" customFormat="1" ht="13.5" customHeight="1" thickBot="1">
      <c r="A31" s="594"/>
      <c r="B31" s="659"/>
      <c r="C31" s="1044" t="s">
        <v>937</v>
      </c>
      <c r="D31" s="673"/>
      <c r="E31" s="676"/>
      <c r="F31" s="667"/>
      <c r="G31" s="667">
        <v>610</v>
      </c>
      <c r="H31" s="667"/>
      <c r="I31" s="667"/>
      <c r="J31" s="667"/>
      <c r="K31" s="667"/>
      <c r="L31" s="667"/>
      <c r="M31" s="667"/>
      <c r="N31" s="667"/>
      <c r="O31" s="667"/>
      <c r="P31" s="667"/>
      <c r="Q31" s="1056">
        <f t="shared" si="0"/>
        <v>610</v>
      </c>
    </row>
    <row r="32" spans="1:17" s="444" customFormat="1" ht="24.75" customHeight="1" thickBot="1">
      <c r="A32" s="594"/>
      <c r="B32" s="659"/>
      <c r="C32" s="898" t="s">
        <v>888</v>
      </c>
      <c r="D32" s="683"/>
      <c r="E32" s="798">
        <f aca="true" t="shared" si="1" ref="E32:M32">SUM(E5:E31)</f>
        <v>13521</v>
      </c>
      <c r="F32" s="798">
        <f t="shared" si="1"/>
        <v>2334</v>
      </c>
      <c r="G32" s="798">
        <f>SUM(G5:G31)</f>
        <v>11400</v>
      </c>
      <c r="H32" s="798">
        <f t="shared" si="1"/>
        <v>0</v>
      </c>
      <c r="I32" s="798">
        <f t="shared" si="1"/>
        <v>0</v>
      </c>
      <c r="J32" s="798">
        <f t="shared" si="1"/>
        <v>0</v>
      </c>
      <c r="K32" s="798">
        <f t="shared" si="1"/>
        <v>0</v>
      </c>
      <c r="L32" s="798">
        <f t="shared" si="1"/>
        <v>1903</v>
      </c>
      <c r="M32" s="798">
        <f t="shared" si="1"/>
        <v>1500</v>
      </c>
      <c r="N32" s="798">
        <f>SUM(N5:N31)</f>
        <v>25465</v>
      </c>
      <c r="O32" s="798">
        <v>5115</v>
      </c>
      <c r="P32" s="798">
        <v>0</v>
      </c>
      <c r="Q32" s="679">
        <v>61238</v>
      </c>
    </row>
    <row r="33" spans="1:17" s="444" customFormat="1" ht="12.75" customHeight="1" thickBot="1">
      <c r="A33" s="595"/>
      <c r="B33" s="660"/>
      <c r="C33" s="899" t="s">
        <v>1382</v>
      </c>
      <c r="D33" s="681"/>
      <c r="E33" s="682"/>
      <c r="F33" s="663"/>
      <c r="G33" s="664"/>
      <c r="H33" s="664"/>
      <c r="I33" s="664"/>
      <c r="J33" s="664"/>
      <c r="K33" s="664"/>
      <c r="L33" s="664"/>
      <c r="M33" s="797"/>
      <c r="N33" s="664"/>
      <c r="O33" s="664"/>
      <c r="P33" s="664"/>
      <c r="Q33" s="802">
        <f>SUM(E33:P33)</f>
        <v>0</v>
      </c>
    </row>
    <row r="34" spans="1:17" s="444" customFormat="1" ht="24.75" customHeight="1" thickBot="1">
      <c r="A34" s="596"/>
      <c r="B34" s="661"/>
      <c r="C34" s="900" t="s">
        <v>887</v>
      </c>
      <c r="D34" s="684"/>
      <c r="E34" s="798">
        <f aca="true" t="shared" si="2" ref="E34:N34">SUM(E32:E33)</f>
        <v>13521</v>
      </c>
      <c r="F34" s="798">
        <f t="shared" si="2"/>
        <v>2334</v>
      </c>
      <c r="G34" s="798">
        <f t="shared" si="2"/>
        <v>11400</v>
      </c>
      <c r="H34" s="798">
        <f t="shared" si="2"/>
        <v>0</v>
      </c>
      <c r="I34" s="798">
        <f t="shared" si="2"/>
        <v>0</v>
      </c>
      <c r="J34" s="798">
        <f t="shared" si="2"/>
        <v>0</v>
      </c>
      <c r="K34" s="798">
        <f t="shared" si="2"/>
        <v>0</v>
      </c>
      <c r="L34" s="798">
        <f t="shared" si="2"/>
        <v>1903</v>
      </c>
      <c r="M34" s="798">
        <f t="shared" si="2"/>
        <v>1500</v>
      </c>
      <c r="N34" s="798">
        <f t="shared" si="2"/>
        <v>25465</v>
      </c>
      <c r="O34" s="798">
        <v>5115</v>
      </c>
      <c r="P34" s="798">
        <v>0</v>
      </c>
      <c r="Q34" s="798">
        <v>61238</v>
      </c>
    </row>
    <row r="35" spans="7:17" s="446" customFormat="1" ht="12">
      <c r="G35" s="665"/>
      <c r="Q35" s="447"/>
    </row>
    <row r="36" spans="7:17" s="446" customFormat="1" ht="12">
      <c r="G36" s="665"/>
      <c r="Q36" s="447"/>
    </row>
    <row r="37" spans="7:17" s="446" customFormat="1" ht="12">
      <c r="G37" s="665"/>
      <c r="Q37" s="447"/>
    </row>
    <row r="38" spans="7:17" s="446" customFormat="1" ht="12">
      <c r="G38" s="665"/>
      <c r="Q38" s="447"/>
    </row>
    <row r="39" spans="7:17" s="446" customFormat="1" ht="12">
      <c r="G39" s="665"/>
      <c r="Q39" s="447"/>
    </row>
    <row r="40" spans="7:17" s="446" customFormat="1" ht="12">
      <c r="G40" s="665"/>
      <c r="Q40" s="447"/>
    </row>
    <row r="41" spans="7:17" s="446" customFormat="1" ht="12">
      <c r="G41" s="665"/>
      <c r="Q41" s="447"/>
    </row>
    <row r="42" spans="7:17" s="446" customFormat="1" ht="12">
      <c r="G42" s="665"/>
      <c r="Q42" s="447"/>
    </row>
    <row r="43" spans="7:17" s="446" customFormat="1" ht="12">
      <c r="G43" s="665"/>
      <c r="Q43" s="447"/>
    </row>
    <row r="44" spans="7:17" s="446" customFormat="1" ht="12">
      <c r="G44" s="665"/>
      <c r="Q44" s="447"/>
    </row>
    <row r="45" spans="7:17" s="446" customFormat="1" ht="12">
      <c r="G45" s="665"/>
      <c r="Q45" s="447"/>
    </row>
  </sheetData>
  <sheetProtection/>
  <mergeCells count="13">
    <mergeCell ref="C3:C4"/>
    <mergeCell ref="G3:G4"/>
    <mergeCell ref="F3:F4"/>
    <mergeCell ref="E3:E4"/>
    <mergeCell ref="D3:D4"/>
    <mergeCell ref="H3:I3"/>
    <mergeCell ref="L3:L4"/>
    <mergeCell ref="N2:Q2"/>
    <mergeCell ref="M3:N3"/>
    <mergeCell ref="P3:P4"/>
    <mergeCell ref="Q3:Q4"/>
    <mergeCell ref="J3:K3"/>
    <mergeCell ref="O3:O4"/>
  </mergeCells>
  <printOptions horizontalCentered="1" verticalCentered="1"/>
  <pageMargins left="0.03937007874015748" right="0.03937007874015748" top="0.35433070866141736" bottom="0.35433070866141736" header="0.1968503937007874" footer="0.1968503937007874"/>
  <pageSetup horizontalDpi="300" verticalDpi="300" orientation="landscape" paperSize="9" r:id="rId1"/>
  <headerFooter alignWithMargins="0">
    <oddHeader>&amp;C&amp;"Times New Roman,Félkövér"Kistolmács Község Önkormányzata 2015.évi kiadási előirányzatai feladatonkénti bontás&amp;8ban&amp;R&amp;"Times New Roman,Félkövér" 4. melléklet&amp;8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B15">
      <selection activeCell="G50" sqref="G50"/>
    </sheetView>
  </sheetViews>
  <sheetFormatPr defaultColWidth="9.140625" defaultRowHeight="12.75"/>
  <cols>
    <col min="1" max="1" width="3.140625" style="0" bestFit="1" customWidth="1"/>
    <col min="2" max="2" width="52.421875" style="0" customWidth="1"/>
    <col min="3" max="4" width="9.7109375" style="0" customWidth="1"/>
    <col min="5" max="5" width="10.28125" style="0" bestFit="1" customWidth="1"/>
  </cols>
  <sheetData>
    <row r="1" spans="4:5" ht="12.75">
      <c r="D1" s="1495" t="s">
        <v>131</v>
      </c>
      <c r="E1" s="1496"/>
    </row>
    <row r="2" ht="12.75" customHeight="1">
      <c r="E2" s="352"/>
    </row>
    <row r="3" spans="2:5" ht="26.25" customHeight="1">
      <c r="B3" s="1493" t="s">
        <v>701</v>
      </c>
      <c r="C3" s="1494"/>
      <c r="D3" s="1494"/>
      <c r="E3" s="1494"/>
    </row>
    <row r="4" spans="2:5" ht="15" hidden="1">
      <c r="B4" s="89"/>
      <c r="C4" s="87"/>
      <c r="D4" s="87"/>
      <c r="E4" s="87"/>
    </row>
    <row r="5" spans="2:5" ht="46.5" customHeight="1" thickBot="1">
      <c r="B5" s="2"/>
      <c r="D5" s="1497" t="s">
        <v>410</v>
      </c>
      <c r="E5" s="1498"/>
    </row>
    <row r="6" spans="1:5" ht="13.5" thickBot="1">
      <c r="A6" s="18"/>
      <c r="B6" s="93" t="s">
        <v>5</v>
      </c>
      <c r="C6" s="94" t="s">
        <v>38</v>
      </c>
      <c r="D6" s="94" t="s">
        <v>39</v>
      </c>
      <c r="E6" s="95" t="s">
        <v>381</v>
      </c>
    </row>
    <row r="7" spans="1:5" ht="12.75" hidden="1">
      <c r="A7" s="19"/>
      <c r="B7" s="26" t="s">
        <v>35</v>
      </c>
      <c r="C7" s="20"/>
      <c r="D7" s="20"/>
      <c r="E7" s="21"/>
    </row>
    <row r="8" spans="1:5" ht="12.75" hidden="1">
      <c r="A8" s="19"/>
      <c r="B8" s="26" t="s">
        <v>35</v>
      </c>
      <c r="C8" s="20"/>
      <c r="D8" s="20"/>
      <c r="E8" s="21"/>
    </row>
    <row r="9" spans="1:5" ht="12.75" hidden="1">
      <c r="A9" s="19"/>
      <c r="B9" s="26"/>
      <c r="C9" s="20"/>
      <c r="D9" s="20"/>
      <c r="E9" s="21"/>
    </row>
    <row r="10" spans="1:5" ht="12.75" hidden="1">
      <c r="A10" s="19"/>
      <c r="B10" s="26"/>
      <c r="C10" s="20"/>
      <c r="D10" s="20"/>
      <c r="E10" s="21"/>
    </row>
    <row r="11" spans="1:5" ht="12.75" hidden="1">
      <c r="A11" s="19"/>
      <c r="B11" s="1002"/>
      <c r="C11" s="245"/>
      <c r="D11" s="20"/>
      <c r="E11" s="21"/>
    </row>
    <row r="12" spans="1:5" ht="12.75">
      <c r="A12" s="96" t="s">
        <v>37</v>
      </c>
      <c r="B12" s="101" t="s">
        <v>84</v>
      </c>
      <c r="C12" s="1004">
        <v>0</v>
      </c>
      <c r="D12" s="97">
        <f>SUM(D13:D14)</f>
        <v>0</v>
      </c>
      <c r="E12" s="98">
        <f>SUM(E13:E14)</f>
        <v>0</v>
      </c>
    </row>
    <row r="13" spans="1:5" ht="12.75">
      <c r="A13" s="369"/>
      <c r="B13" s="370" t="s">
        <v>1387</v>
      </c>
      <c r="C13" s="1014">
        <v>0</v>
      </c>
      <c r="D13" s="371"/>
      <c r="E13" s="372"/>
    </row>
    <row r="14" spans="1:5" ht="12.75">
      <c r="A14" s="369"/>
      <c r="B14" s="370" t="s">
        <v>1388</v>
      </c>
      <c r="C14" s="1014">
        <v>0</v>
      </c>
      <c r="D14" s="371"/>
      <c r="E14" s="372"/>
    </row>
    <row r="15" spans="1:5" ht="12.75">
      <c r="A15" s="96" t="s">
        <v>40</v>
      </c>
      <c r="B15" s="101" t="s">
        <v>85</v>
      </c>
      <c r="C15" s="1004">
        <v>11069</v>
      </c>
      <c r="D15" s="97">
        <f>SUM(D16)</f>
        <v>0</v>
      </c>
      <c r="E15" s="98">
        <f>SUM(E16)</f>
        <v>0</v>
      </c>
    </row>
    <row r="16" spans="1:5" ht="12.75">
      <c r="A16" s="19"/>
      <c r="B16" s="26" t="s">
        <v>942</v>
      </c>
      <c r="C16" s="248">
        <v>11069</v>
      </c>
      <c r="D16" s="20"/>
      <c r="E16" s="21"/>
    </row>
    <row r="17" spans="1:5" ht="12.75" hidden="1">
      <c r="A17" s="19"/>
      <c r="B17" s="26" t="s">
        <v>35</v>
      </c>
      <c r="C17" s="248"/>
      <c r="D17" s="20"/>
      <c r="E17" s="21"/>
    </row>
    <row r="18" spans="1:5" ht="12.75">
      <c r="A18" s="19"/>
      <c r="B18" s="101" t="s">
        <v>833</v>
      </c>
      <c r="C18" s="1004">
        <v>0</v>
      </c>
      <c r="D18" s="20"/>
      <c r="E18" s="21"/>
    </row>
    <row r="19" spans="1:5" ht="12.75">
      <c r="A19" s="19"/>
      <c r="B19" s="26" t="s">
        <v>830</v>
      </c>
      <c r="C19" s="248">
        <v>0</v>
      </c>
      <c r="D19" s="20"/>
      <c r="E19" s="21"/>
    </row>
    <row r="20" spans="1:5" ht="12.75" hidden="1">
      <c r="A20" s="19"/>
      <c r="B20" s="26"/>
      <c r="C20" s="248"/>
      <c r="D20" s="20"/>
      <c r="E20" s="21"/>
    </row>
    <row r="21" spans="1:5" ht="12.75" hidden="1">
      <c r="A21" s="19"/>
      <c r="B21" s="26"/>
      <c r="C21" s="248"/>
      <c r="D21" s="20"/>
      <c r="E21" s="21"/>
    </row>
    <row r="22" spans="1:5" ht="12.75" hidden="1">
      <c r="A22" s="19"/>
      <c r="B22" s="26"/>
      <c r="C22" s="248"/>
      <c r="D22" s="20"/>
      <c r="E22" s="21"/>
    </row>
    <row r="23" spans="1:5" ht="12.75" hidden="1">
      <c r="A23" s="19"/>
      <c r="B23" s="26" t="s">
        <v>35</v>
      </c>
      <c r="C23" s="248"/>
      <c r="D23" s="20"/>
      <c r="E23" s="21"/>
    </row>
    <row r="24" spans="1:5" ht="12.75" hidden="1">
      <c r="A24" s="19"/>
      <c r="B24" s="26" t="s">
        <v>35</v>
      </c>
      <c r="C24" s="248"/>
      <c r="D24" s="20"/>
      <c r="E24" s="21"/>
    </row>
    <row r="25" spans="1:5" ht="12.75" hidden="1">
      <c r="A25" s="19"/>
      <c r="B25" s="26"/>
      <c r="C25" s="248"/>
      <c r="D25" s="20"/>
      <c r="E25" s="21"/>
    </row>
    <row r="26" spans="1:5" ht="12.75" hidden="1">
      <c r="A26" s="19"/>
      <c r="B26" s="1063"/>
      <c r="C26" s="261"/>
      <c r="D26" s="1064"/>
      <c r="E26" s="1065"/>
    </row>
    <row r="27" spans="1:5" ht="12.75" hidden="1">
      <c r="A27" s="19"/>
      <c r="B27" s="26" t="s">
        <v>1389</v>
      </c>
      <c r="C27" s="248"/>
      <c r="D27" s="20"/>
      <c r="E27" s="21"/>
    </row>
    <row r="28" spans="1:5" ht="12.75" hidden="1">
      <c r="A28" s="19"/>
      <c r="B28" s="26" t="s">
        <v>1390</v>
      </c>
      <c r="C28" s="248"/>
      <c r="D28" s="20"/>
      <c r="E28" s="21"/>
    </row>
    <row r="29" spans="1:5" ht="12.75" hidden="1">
      <c r="A29" s="19"/>
      <c r="B29" s="26" t="s">
        <v>0</v>
      </c>
      <c r="C29" s="248"/>
      <c r="D29" s="20"/>
      <c r="E29" s="21"/>
    </row>
    <row r="30" spans="1:5" ht="13.5" hidden="1" thickBot="1">
      <c r="A30" s="19"/>
      <c r="B30" s="90"/>
      <c r="C30" s="1357"/>
      <c r="D30" s="91"/>
      <c r="E30" s="92"/>
    </row>
    <row r="31" spans="1:5" ht="13.5" hidden="1" thickBot="1">
      <c r="A31" s="19"/>
      <c r="B31" s="831" t="s">
        <v>470</v>
      </c>
      <c r="C31" s="1358"/>
      <c r="D31" s="832"/>
      <c r="E31" s="833"/>
    </row>
    <row r="32" spans="1:5" ht="13.5" thickBot="1">
      <c r="A32" s="19"/>
      <c r="B32" s="831"/>
      <c r="C32" s="1358">
        <v>0</v>
      </c>
      <c r="D32" s="832"/>
      <c r="E32" s="833"/>
    </row>
    <row r="33" spans="1:5" ht="13.5" thickBot="1">
      <c r="A33" s="96" t="s">
        <v>41</v>
      </c>
      <c r="B33" s="108" t="s">
        <v>86</v>
      </c>
      <c r="C33" s="109">
        <v>11069</v>
      </c>
      <c r="D33" s="109">
        <v>0</v>
      </c>
      <c r="E33" s="110">
        <v>0</v>
      </c>
    </row>
    <row r="34" spans="1:5" ht="12.75">
      <c r="A34" s="96" t="s">
        <v>42</v>
      </c>
      <c r="B34" s="101" t="s">
        <v>94</v>
      </c>
      <c r="C34" s="97">
        <v>5718</v>
      </c>
      <c r="D34" s="97">
        <f>SUM(D35:D41)</f>
        <v>0</v>
      </c>
      <c r="E34" s="98">
        <f>SUM(E35:E41)</f>
        <v>0</v>
      </c>
    </row>
    <row r="35" spans="1:5" ht="12.75">
      <c r="A35" s="252"/>
      <c r="B35" s="641" t="s">
        <v>823</v>
      </c>
      <c r="C35" s="20">
        <v>5718</v>
      </c>
      <c r="D35" s="20"/>
      <c r="E35" s="21"/>
    </row>
    <row r="36" spans="1:5" ht="12.75" hidden="1">
      <c r="A36" s="19"/>
      <c r="B36" s="26"/>
      <c r="C36" s="20"/>
      <c r="D36" s="20"/>
      <c r="E36" s="21"/>
    </row>
    <row r="37" spans="1:5" ht="12.75" hidden="1">
      <c r="A37" s="19"/>
      <c r="B37" s="26"/>
      <c r="C37" s="20"/>
      <c r="D37" s="20"/>
      <c r="E37" s="21"/>
    </row>
    <row r="38" spans="1:5" ht="12.75" hidden="1">
      <c r="A38" s="19"/>
      <c r="B38" s="26"/>
      <c r="C38" s="20"/>
      <c r="D38" s="20"/>
      <c r="E38" s="21"/>
    </row>
    <row r="39" spans="1:6" ht="14.25" customHeight="1">
      <c r="A39" s="19"/>
      <c r="B39" s="1031" t="s">
        <v>214</v>
      </c>
      <c r="C39" s="1045">
        <v>0</v>
      </c>
      <c r="D39" s="1059"/>
      <c r="E39" s="1030"/>
      <c r="F39" s="1029"/>
    </row>
    <row r="40" spans="1:6" ht="12.75">
      <c r="A40" s="252"/>
      <c r="B40" s="1060" t="s">
        <v>215</v>
      </c>
      <c r="C40" s="1045">
        <v>0</v>
      </c>
      <c r="D40" s="1029"/>
      <c r="E40" s="1030"/>
      <c r="F40" s="1029"/>
    </row>
    <row r="41" spans="1:6" ht="12.75">
      <c r="A41" s="252"/>
      <c r="B41" s="1293" t="s">
        <v>216</v>
      </c>
      <c r="C41" s="1045">
        <v>0</v>
      </c>
      <c r="D41" s="1029"/>
      <c r="E41" s="1030"/>
      <c r="F41" s="1029"/>
    </row>
    <row r="42" spans="1:5" ht="12.75">
      <c r="A42" s="96" t="s">
        <v>43</v>
      </c>
      <c r="B42" s="101" t="s">
        <v>95</v>
      </c>
      <c r="C42" s="1004">
        <v>2553</v>
      </c>
      <c r="D42" s="97">
        <v>0</v>
      </c>
      <c r="E42" s="98"/>
    </row>
    <row r="43" spans="1:5" ht="12.75">
      <c r="A43" s="369"/>
      <c r="B43" s="641" t="s">
        <v>428</v>
      </c>
      <c r="C43" s="1014">
        <v>2553</v>
      </c>
      <c r="D43" s="371"/>
      <c r="E43" s="372"/>
    </row>
    <row r="44" spans="1:5" ht="13.5" hidden="1" thickBot="1">
      <c r="A44" s="373"/>
      <c r="B44" s="26"/>
      <c r="C44" s="374"/>
      <c r="D44" s="374"/>
      <c r="E44" s="375"/>
    </row>
    <row r="45" spans="1:5" ht="13.5" hidden="1" thickBot="1">
      <c r="A45" s="96" t="s">
        <v>51</v>
      </c>
      <c r="B45" s="101" t="s">
        <v>96</v>
      </c>
      <c r="C45" s="97"/>
      <c r="D45" s="97"/>
      <c r="E45" s="98"/>
    </row>
    <row r="46" spans="1:5" ht="13.5" hidden="1" thickBot="1">
      <c r="A46" s="376"/>
      <c r="B46" s="377"/>
      <c r="C46" s="378"/>
      <c r="D46" s="378"/>
      <c r="E46" s="379"/>
    </row>
    <row r="47" spans="1:5" ht="12.75">
      <c r="A47" s="376" t="s">
        <v>44</v>
      </c>
      <c r="B47" s="101" t="s">
        <v>1</v>
      </c>
      <c r="C47" s="97">
        <v>0</v>
      </c>
      <c r="D47" s="378"/>
      <c r="E47" s="379"/>
    </row>
    <row r="48" spans="1:5" ht="13.5" thickBot="1">
      <c r="A48" s="376"/>
      <c r="B48" s="1356" t="s">
        <v>217</v>
      </c>
      <c r="C48" s="371">
        <v>0</v>
      </c>
      <c r="D48" s="378"/>
      <c r="E48" s="379"/>
    </row>
    <row r="49" spans="1:5" ht="13.5" thickBot="1">
      <c r="A49" s="107" t="s">
        <v>45</v>
      </c>
      <c r="B49" s="108" t="s">
        <v>97</v>
      </c>
      <c r="C49" s="109">
        <v>8271</v>
      </c>
      <c r="D49" s="109"/>
      <c r="E49" s="110"/>
    </row>
    <row r="50" spans="1:5" ht="27.75" customHeight="1" thickBot="1">
      <c r="A50" s="107" t="s">
        <v>46</v>
      </c>
      <c r="B50" s="108" t="s">
        <v>98</v>
      </c>
      <c r="C50" s="109">
        <v>19340</v>
      </c>
      <c r="D50" s="109"/>
      <c r="E50" s="110"/>
    </row>
    <row r="51" spans="1:5" ht="12.75" hidden="1">
      <c r="A51" s="112" t="s">
        <v>54</v>
      </c>
      <c r="B51" s="102" t="s">
        <v>99</v>
      </c>
      <c r="C51" s="99"/>
      <c r="D51" s="99"/>
      <c r="E51" s="100"/>
    </row>
    <row r="52" spans="1:5" ht="12.75" hidden="1">
      <c r="A52" s="96" t="s">
        <v>55</v>
      </c>
      <c r="B52" s="101" t="s">
        <v>100</v>
      </c>
      <c r="C52" s="97"/>
      <c r="D52" s="97"/>
      <c r="E52" s="98"/>
    </row>
    <row r="53" spans="1:5" ht="13.5" hidden="1" thickBot="1">
      <c r="A53" s="103" t="s">
        <v>56</v>
      </c>
      <c r="B53" s="104" t="s">
        <v>101</v>
      </c>
      <c r="C53" s="105"/>
      <c r="D53" s="105"/>
      <c r="E53" s="106"/>
    </row>
    <row r="54" spans="1:5" ht="12.75">
      <c r="A54" s="96" t="s">
        <v>47</v>
      </c>
      <c r="B54" s="380" t="s">
        <v>139</v>
      </c>
      <c r="C54" s="1004">
        <v>0</v>
      </c>
      <c r="D54" s="1004">
        <f>SUM(D55:D56)</f>
        <v>0</v>
      </c>
      <c r="E54" s="1003">
        <f>SUM(E55:E56)</f>
        <v>0</v>
      </c>
    </row>
    <row r="55" spans="1:5" ht="12.75">
      <c r="A55" s="7"/>
      <c r="B55" s="252" t="s">
        <v>831</v>
      </c>
      <c r="C55" s="248">
        <v>0</v>
      </c>
      <c r="D55" s="248"/>
      <c r="E55" s="249"/>
    </row>
    <row r="56" spans="1:5" ht="13.5" thickBot="1">
      <c r="A56" s="1061"/>
      <c r="B56" s="252" t="s">
        <v>832</v>
      </c>
      <c r="C56" s="248">
        <v>0</v>
      </c>
      <c r="D56" s="248"/>
      <c r="E56" s="249"/>
    </row>
    <row r="57" spans="1:5" ht="26.25" customHeight="1" thickBot="1">
      <c r="A57" s="1062" t="s">
        <v>48</v>
      </c>
      <c r="B57" s="111" t="s">
        <v>943</v>
      </c>
      <c r="C57" s="109">
        <v>0</v>
      </c>
      <c r="D57" s="109"/>
      <c r="E57" s="110"/>
    </row>
  </sheetData>
  <sheetProtection/>
  <mergeCells count="3">
    <mergeCell ref="B3:E3"/>
    <mergeCell ref="D1:E1"/>
    <mergeCell ref="D5:E5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B1">
      <selection activeCell="B1" sqref="B1:J10"/>
    </sheetView>
  </sheetViews>
  <sheetFormatPr defaultColWidth="9.140625" defaultRowHeight="12.75"/>
  <cols>
    <col min="1" max="1" width="5.421875" style="456" customWidth="1"/>
    <col min="2" max="2" width="31.140625" style="456" customWidth="1"/>
    <col min="3" max="3" width="8.8515625" style="456" customWidth="1"/>
    <col min="4" max="4" width="14.00390625" style="456" customWidth="1"/>
    <col min="5" max="5" width="12.7109375" style="456" customWidth="1"/>
    <col min="6" max="6" width="19.28125" style="456" customWidth="1"/>
    <col min="7" max="7" width="12.421875" style="456" customWidth="1"/>
    <col min="8" max="8" width="13.00390625" style="456" customWidth="1"/>
    <col min="9" max="9" width="11.8515625" style="456" customWidth="1"/>
    <col min="10" max="10" width="12.57421875" style="456" customWidth="1"/>
    <col min="11" max="16384" width="9.140625" style="456" customWidth="1"/>
  </cols>
  <sheetData>
    <row r="1" spans="1:10" ht="41.25" thickBot="1">
      <c r="A1" s="476" t="s">
        <v>218</v>
      </c>
      <c r="B1" s="476"/>
      <c r="C1" s="476" t="s">
        <v>203</v>
      </c>
      <c r="D1" s="476" t="s">
        <v>1175</v>
      </c>
      <c r="E1" s="477" t="s">
        <v>223</v>
      </c>
      <c r="F1" s="477" t="s">
        <v>1251</v>
      </c>
      <c r="G1" s="477" t="s">
        <v>1252</v>
      </c>
      <c r="H1" s="477" t="s">
        <v>944</v>
      </c>
      <c r="I1" s="476" t="s">
        <v>957</v>
      </c>
      <c r="J1" s="478" t="s">
        <v>479</v>
      </c>
    </row>
    <row r="2" spans="1:10" ht="12.75">
      <c r="A2" s="1369" t="s">
        <v>37</v>
      </c>
      <c r="B2" s="1005" t="s">
        <v>1386</v>
      </c>
      <c r="C2" s="1359">
        <f aca="true" t="shared" si="0" ref="C2:C8">SUM(D2:J2)</f>
        <v>1</v>
      </c>
      <c r="D2" s="1360">
        <v>1</v>
      </c>
      <c r="E2" s="600"/>
      <c r="F2" s="600"/>
      <c r="G2" s="599"/>
      <c r="H2" s="599"/>
      <c r="I2" s="599"/>
      <c r="J2" s="601"/>
    </row>
    <row r="3" spans="1:10" ht="12.75">
      <c r="A3" s="1361"/>
      <c r="B3" s="1006"/>
      <c r="C3" s="1359">
        <f t="shared" si="0"/>
        <v>0</v>
      </c>
      <c r="D3" s="460"/>
      <c r="E3" s="1362"/>
      <c r="F3" s="460"/>
      <c r="G3" s="460"/>
      <c r="H3" s="460"/>
      <c r="I3" s="457"/>
      <c r="J3" s="602"/>
    </row>
    <row r="4" spans="1:10" ht="12.75">
      <c r="A4" s="1370" t="s">
        <v>40</v>
      </c>
      <c r="B4" s="1007" t="s">
        <v>212</v>
      </c>
      <c r="C4" s="1359">
        <f t="shared" si="0"/>
        <v>1</v>
      </c>
      <c r="D4" s="460"/>
      <c r="E4" s="460"/>
      <c r="F4" s="460">
        <v>1</v>
      </c>
      <c r="G4" s="460"/>
      <c r="H4" s="460"/>
      <c r="I4" s="457"/>
      <c r="J4" s="602"/>
    </row>
    <row r="5" spans="1:10" ht="12.75">
      <c r="A5" s="1361"/>
      <c r="B5" s="1008"/>
      <c r="C5" s="1359">
        <f t="shared" si="0"/>
        <v>0</v>
      </c>
      <c r="D5" s="460"/>
      <c r="E5" s="460"/>
      <c r="F5" s="460"/>
      <c r="G5" s="460"/>
      <c r="H5" s="460"/>
      <c r="I5" s="457"/>
      <c r="J5" s="602"/>
    </row>
    <row r="6" spans="1:10" ht="12.75">
      <c r="A6" s="1370" t="s">
        <v>41</v>
      </c>
      <c r="B6" s="1007" t="s">
        <v>219</v>
      </c>
      <c r="C6" s="1359">
        <f t="shared" si="0"/>
        <v>0</v>
      </c>
      <c r="D6" s="460"/>
      <c r="E6" s="1363"/>
      <c r="F6" s="460"/>
      <c r="G6" s="460"/>
      <c r="H6" s="460"/>
      <c r="I6" s="457"/>
      <c r="J6" s="602"/>
    </row>
    <row r="7" spans="1:10" ht="18" customHeight="1">
      <c r="A7" s="1370" t="s">
        <v>42</v>
      </c>
      <c r="B7" s="1007" t="s">
        <v>220</v>
      </c>
      <c r="C7" s="1359">
        <f t="shared" si="0"/>
        <v>0</v>
      </c>
      <c r="D7" s="460"/>
      <c r="E7" s="1364"/>
      <c r="F7" s="460"/>
      <c r="G7" s="460"/>
      <c r="H7" s="460"/>
      <c r="I7" s="457"/>
      <c r="J7" s="602"/>
    </row>
    <row r="8" spans="1:10" ht="18.75" customHeight="1">
      <c r="A8" s="1361"/>
      <c r="B8" s="1007" t="s">
        <v>221</v>
      </c>
      <c r="C8" s="1359">
        <f t="shared" si="0"/>
        <v>6</v>
      </c>
      <c r="D8" s="460"/>
      <c r="E8" s="460"/>
      <c r="F8" s="460"/>
      <c r="G8" s="460"/>
      <c r="H8" s="460">
        <v>6</v>
      </c>
      <c r="I8" s="457"/>
      <c r="J8" s="602"/>
    </row>
    <row r="9" spans="1:10" ht="17.25" customHeight="1">
      <c r="A9" s="1361"/>
      <c r="B9" s="1007" t="s">
        <v>222</v>
      </c>
      <c r="C9" s="1359">
        <f>SUM(D9:J9)</f>
        <v>11</v>
      </c>
      <c r="D9" s="460"/>
      <c r="E9" s="460"/>
      <c r="F9" s="460"/>
      <c r="G9" s="460"/>
      <c r="H9" s="460">
        <v>11</v>
      </c>
      <c r="I9" s="457"/>
      <c r="J9" s="602"/>
    </row>
    <row r="10" spans="1:10" s="458" customFormat="1" ht="25.5" customHeight="1" thickBot="1">
      <c r="A10" s="1365"/>
      <c r="B10" s="501"/>
      <c r="C10" s="1366"/>
      <c r="D10" s="603"/>
      <c r="E10" s="603"/>
      <c r="F10" s="603"/>
      <c r="G10" s="603"/>
      <c r="H10" s="603"/>
      <c r="I10" s="604"/>
      <c r="J10" s="605"/>
    </row>
    <row r="11" spans="1:10" s="459" customFormat="1" ht="25.5" customHeight="1" hidden="1">
      <c r="A11" s="1367"/>
      <c r="B11" s="639" t="s">
        <v>1176</v>
      </c>
      <c r="C11" s="1368">
        <f aca="true" t="shared" si="1" ref="C11:I11">SUM(C2:C10)</f>
        <v>19</v>
      </c>
      <c r="D11" s="640">
        <f t="shared" si="1"/>
        <v>1</v>
      </c>
      <c r="E11" s="640">
        <f t="shared" si="1"/>
        <v>0</v>
      </c>
      <c r="F11" s="640">
        <f t="shared" si="1"/>
        <v>1</v>
      </c>
      <c r="G11" s="640">
        <f t="shared" si="1"/>
        <v>0</v>
      </c>
      <c r="H11" s="640">
        <f t="shared" si="1"/>
        <v>17</v>
      </c>
      <c r="I11" s="640">
        <f t="shared" si="1"/>
        <v>0</v>
      </c>
      <c r="J11" s="640">
        <f>SUM(J2:J10)</f>
        <v>0</v>
      </c>
    </row>
    <row r="12" s="459" customFormat="1" ht="16.5" customHeight="1"/>
    <row r="13" s="459" customFormat="1" ht="29.25" customHeight="1" hidden="1"/>
    <row r="14" s="459" customFormat="1" ht="16.5" customHeight="1"/>
    <row r="15" s="459" customFormat="1" ht="16.5" customHeight="1"/>
    <row r="16" s="459" customFormat="1" ht="16.5" customHeight="1"/>
    <row r="17" s="459" customFormat="1" ht="16.5" customHeight="1"/>
    <row r="18" s="459" customFormat="1" ht="16.5" customHeight="1"/>
    <row r="19" s="459" customFormat="1" ht="16.5" customHeight="1"/>
    <row r="20" spans="1:3" s="459" customFormat="1" ht="38.25" customHeight="1">
      <c r="A20" s="462"/>
      <c r="B20" s="463"/>
      <c r="C20" s="463"/>
    </row>
    <row r="21" spans="1:3" s="459" customFormat="1" ht="39" customHeight="1">
      <c r="A21" s="462"/>
      <c r="B21" s="463"/>
      <c r="C21" s="463"/>
    </row>
    <row r="22" spans="1:3" s="459" customFormat="1" ht="46.5" customHeight="1">
      <c r="A22" s="462"/>
      <c r="B22" s="463"/>
      <c r="C22" s="463"/>
    </row>
    <row r="23" spans="1:3" s="459" customFormat="1" ht="16.5" customHeight="1">
      <c r="A23" s="597"/>
      <c r="B23" s="597"/>
      <c r="C23" s="597"/>
    </row>
    <row r="24" spans="1:3" s="459" customFormat="1" ht="24.75" customHeight="1">
      <c r="A24" s="498"/>
      <c r="B24" s="500"/>
      <c r="C24" s="509"/>
    </row>
    <row r="25" spans="1:3" s="459" customFormat="1" ht="26.25" customHeight="1">
      <c r="A25" s="498"/>
      <c r="B25" s="500"/>
      <c r="C25" s="509"/>
    </row>
    <row r="26" spans="1:3" s="459" customFormat="1" ht="16.5" customHeight="1">
      <c r="A26" s="498"/>
      <c r="B26" s="500"/>
      <c r="C26" s="509"/>
    </row>
    <row r="27" spans="1:3" s="461" customFormat="1" ht="16.5" customHeight="1">
      <c r="A27" s="498"/>
      <c r="B27" s="500"/>
      <c r="C27" s="509"/>
    </row>
    <row r="28" spans="1:3" s="459" customFormat="1" ht="16.5" customHeight="1">
      <c r="A28" s="498"/>
      <c r="B28" s="500"/>
      <c r="C28" s="509"/>
    </row>
    <row r="29" spans="1:3" s="465" customFormat="1" ht="15" customHeight="1">
      <c r="A29" s="498"/>
      <c r="B29" s="500"/>
      <c r="C29" s="509"/>
    </row>
    <row r="30" spans="1:3" s="465" customFormat="1" ht="23.25" customHeight="1">
      <c r="A30" s="498"/>
      <c r="B30" s="500"/>
      <c r="C30" s="509"/>
    </row>
    <row r="31" spans="1:3" s="465" customFormat="1" ht="15" customHeight="1">
      <c r="A31" s="499"/>
      <c r="B31" s="497"/>
      <c r="C31" s="598"/>
    </row>
    <row r="32" spans="1:3" s="465" customFormat="1" ht="15" customHeight="1">
      <c r="A32" s="499"/>
      <c r="B32" s="497"/>
      <c r="C32" s="598"/>
    </row>
    <row r="33" spans="1:3" s="465" customFormat="1" ht="1.5" customHeight="1">
      <c r="A33" s="499"/>
      <c r="B33" s="497"/>
      <c r="C33" s="598"/>
    </row>
    <row r="34" spans="1:3" ht="54" customHeight="1">
      <c r="A34" s="499"/>
      <c r="B34" s="497"/>
      <c r="C34" s="509"/>
    </row>
    <row r="35" spans="1:3" s="459" customFormat="1" ht="15" customHeight="1">
      <c r="A35" s="499"/>
      <c r="B35" s="500"/>
      <c r="C35" s="598"/>
    </row>
    <row r="36" spans="1:3" s="459" customFormat="1" ht="15" customHeight="1">
      <c r="A36" s="498"/>
      <c r="B36" s="500"/>
      <c r="C36" s="509"/>
    </row>
    <row r="37" spans="1:3" s="459" customFormat="1" ht="15" customHeight="1">
      <c r="A37" s="498"/>
      <c r="B37" s="497"/>
      <c r="C37" s="509"/>
    </row>
    <row r="38" spans="1:3" s="459" customFormat="1" ht="15" customHeight="1">
      <c r="A38" s="498"/>
      <c r="B38" s="497"/>
      <c r="C38" s="509"/>
    </row>
    <row r="39" spans="1:3" s="459" customFormat="1" ht="15" customHeight="1">
      <c r="A39" s="498"/>
      <c r="B39" s="497"/>
      <c r="C39" s="509"/>
    </row>
    <row r="40" spans="1:3" s="459" customFormat="1" ht="15" customHeight="1">
      <c r="A40" s="498"/>
      <c r="B40" s="500"/>
      <c r="C40" s="509"/>
    </row>
    <row r="41" spans="1:3" s="459" customFormat="1" ht="15" customHeight="1">
      <c r="A41" s="498"/>
      <c r="B41" s="500"/>
      <c r="C41" s="509"/>
    </row>
    <row r="42" spans="1:3" s="459" customFormat="1" ht="15" customHeight="1">
      <c r="A42" s="498"/>
      <c r="B42" s="500"/>
      <c r="C42" s="509"/>
    </row>
    <row r="43" spans="1:3" s="459" customFormat="1" ht="15" customHeight="1">
      <c r="A43" s="462"/>
      <c r="B43" s="497"/>
      <c r="C43" s="509"/>
    </row>
    <row r="44" spans="1:3" s="459" customFormat="1" ht="15" customHeight="1">
      <c r="A44" s="462"/>
      <c r="B44" s="500"/>
      <c r="C44" s="509"/>
    </row>
    <row r="45" spans="1:3" s="459" customFormat="1" ht="15" customHeight="1">
      <c r="A45" s="462"/>
      <c r="B45" s="497"/>
      <c r="C45" s="509"/>
    </row>
    <row r="46" spans="1:3" s="459" customFormat="1" ht="15" customHeight="1">
      <c r="A46" s="462"/>
      <c r="B46" s="497"/>
      <c r="C46" s="509"/>
    </row>
    <row r="47" spans="1:3" s="459" customFormat="1" ht="15" customHeight="1">
      <c r="A47" s="500"/>
      <c r="B47" s="463"/>
      <c r="C47" s="464"/>
    </row>
    <row r="48" spans="1:3" s="459" customFormat="1" ht="15" customHeight="1">
      <c r="A48" s="500"/>
      <c r="B48" s="463"/>
      <c r="C48" s="464"/>
    </row>
    <row r="49" spans="1:3" s="459" customFormat="1" ht="15" customHeight="1">
      <c r="A49" s="500"/>
      <c r="B49" s="463"/>
      <c r="C49" s="464"/>
    </row>
    <row r="50" spans="1:3" s="459" customFormat="1" ht="15" customHeight="1">
      <c r="A50" s="466"/>
      <c r="B50" s="466"/>
      <c r="C50" s="466"/>
    </row>
    <row r="51" spans="1:3" s="459" customFormat="1" ht="15" customHeight="1">
      <c r="A51" s="466"/>
      <c r="B51" s="466"/>
      <c r="C51" s="466"/>
    </row>
    <row r="52" spans="1:3" s="459" customFormat="1" ht="15" customHeight="1">
      <c r="A52" s="466"/>
      <c r="B52" s="466"/>
      <c r="C52" s="466"/>
    </row>
    <row r="53" spans="1:3" s="459" customFormat="1" ht="15" customHeight="1">
      <c r="A53" s="466"/>
      <c r="B53" s="466"/>
      <c r="C53" s="466"/>
    </row>
    <row r="54" spans="1:3" s="459" customFormat="1" ht="15" customHeight="1">
      <c r="A54" s="466"/>
      <c r="B54" s="466"/>
      <c r="C54" s="466"/>
    </row>
    <row r="55" spans="1:3" s="459" customFormat="1" ht="15" customHeight="1">
      <c r="A55" s="466"/>
      <c r="B55" s="466"/>
      <c r="C55" s="466"/>
    </row>
    <row r="56" spans="1:3" s="459" customFormat="1" ht="15" customHeight="1">
      <c r="A56" s="466"/>
      <c r="B56" s="466"/>
      <c r="C56" s="466"/>
    </row>
    <row r="57" spans="1:3" s="459" customFormat="1" ht="15" customHeight="1">
      <c r="A57" s="466"/>
      <c r="B57" s="466"/>
      <c r="C57" s="466"/>
    </row>
    <row r="58" spans="1:3" s="461" customFormat="1" ht="15" customHeight="1">
      <c r="A58" s="466"/>
      <c r="B58" s="466"/>
      <c r="C58" s="466"/>
    </row>
    <row r="59" spans="1:3" s="461" customFormat="1" ht="15" customHeight="1">
      <c r="A59" s="466"/>
      <c r="B59" s="466"/>
      <c r="C59" s="466"/>
    </row>
    <row r="60" spans="1:3" s="461" customFormat="1" ht="15" customHeight="1">
      <c r="A60" s="466"/>
      <c r="B60" s="466"/>
      <c r="C60" s="466"/>
    </row>
    <row r="61" spans="1:3" s="459" customFormat="1" ht="15" customHeight="1">
      <c r="A61" s="466"/>
      <c r="B61" s="466"/>
      <c r="C61" s="466"/>
    </row>
    <row r="62" spans="1:3" s="459" customFormat="1" ht="15" customHeight="1">
      <c r="A62" s="467"/>
      <c r="B62" s="467"/>
      <c r="C62" s="467"/>
    </row>
    <row r="63" spans="1:3" s="459" customFormat="1" ht="15" customHeight="1">
      <c r="A63" s="456"/>
      <c r="B63" s="456"/>
      <c r="C63" s="456"/>
    </row>
    <row r="64" spans="1:3" s="459" customFormat="1" ht="15" customHeight="1">
      <c r="A64" s="456"/>
      <c r="B64" s="456"/>
      <c r="C64" s="456"/>
    </row>
    <row r="65" spans="1:3" s="459" customFormat="1" ht="15" customHeight="1">
      <c r="A65" s="456"/>
      <c r="B65" s="456"/>
      <c r="C65" s="456"/>
    </row>
    <row r="66" spans="1:3" s="459" customFormat="1" ht="15" customHeight="1">
      <c r="A66" s="456"/>
      <c r="B66" s="456"/>
      <c r="C66" s="456"/>
    </row>
    <row r="67" spans="1:3" s="459" customFormat="1" ht="15" customHeight="1">
      <c r="A67" s="456"/>
      <c r="B67" s="456"/>
      <c r="C67" s="456"/>
    </row>
    <row r="68" spans="1:3" s="459" customFormat="1" ht="15" customHeight="1">
      <c r="A68" s="456"/>
      <c r="B68" s="456"/>
      <c r="C68" s="456"/>
    </row>
    <row r="69" spans="1:3" s="459" customFormat="1" ht="15" customHeight="1">
      <c r="A69" s="456"/>
      <c r="B69" s="456"/>
      <c r="C69" s="456"/>
    </row>
    <row r="70" spans="1:3" s="459" customFormat="1" ht="15" customHeight="1">
      <c r="A70" s="456"/>
      <c r="B70" s="456"/>
      <c r="C70" s="456"/>
    </row>
    <row r="71" spans="1:3" s="459" customFormat="1" ht="15" customHeight="1">
      <c r="A71" s="456"/>
      <c r="B71" s="456"/>
      <c r="C71" s="456"/>
    </row>
    <row r="72" spans="1:3" s="459" customFormat="1" ht="15" customHeight="1">
      <c r="A72" s="456"/>
      <c r="B72" s="456"/>
      <c r="C72" s="456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printOptions horizontalCentered="1" verticalCentered="1"/>
  <pageMargins left="0" right="0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Roman,Félkövér"Kistolmács Község Önkormányzata  költségvetési létszámkerete
 2015. évben &amp;R&amp;"Times New Roman,Félkövér"6.  melléklet
Adatok:  főben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2">
      <selection activeCell="R35" sqref="R35"/>
    </sheetView>
  </sheetViews>
  <sheetFormatPr defaultColWidth="9.140625" defaultRowHeight="12.75"/>
  <cols>
    <col min="1" max="1" width="5.28125" style="0" customWidth="1"/>
    <col min="7" max="7" width="3.421875" style="0" customWidth="1"/>
    <col min="8" max="14" width="9.140625" style="0" hidden="1" customWidth="1"/>
    <col min="15" max="15" width="5.57421875" style="0" bestFit="1" customWidth="1"/>
    <col min="16" max="16" width="9.421875" style="0" customWidth="1"/>
    <col min="17" max="17" width="10.140625" style="0" customWidth="1"/>
  </cols>
  <sheetData>
    <row r="1" spans="17:18" ht="12.75">
      <c r="Q1" s="1506" t="s">
        <v>1143</v>
      </c>
      <c r="R1" s="1496"/>
    </row>
    <row r="3" spans="2:18" ht="14.25">
      <c r="B3" s="1508" t="s">
        <v>702</v>
      </c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8"/>
      <c r="R3" s="1508"/>
    </row>
    <row r="4" spans="2:18" ht="16.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9" ht="16.5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85"/>
      <c r="Q5" s="1507" t="s">
        <v>410</v>
      </c>
      <c r="R5" s="1507"/>
      <c r="S5" s="1194"/>
    </row>
    <row r="6" spans="1:19" ht="25.5" customHeight="1" thickBot="1">
      <c r="A6" s="1318" t="s">
        <v>854</v>
      </c>
      <c r="B6" s="1509" t="s">
        <v>5</v>
      </c>
      <c r="C6" s="1510"/>
      <c r="D6" s="1510"/>
      <c r="E6" s="1510"/>
      <c r="F6" s="1510"/>
      <c r="G6" s="1510"/>
      <c r="H6" s="1510"/>
      <c r="I6" s="1510"/>
      <c r="J6" s="1510"/>
      <c r="K6" s="1510"/>
      <c r="L6" s="1510"/>
      <c r="M6" s="1510"/>
      <c r="N6" s="1510"/>
      <c r="O6" s="1009" t="s">
        <v>380</v>
      </c>
      <c r="P6" s="1286" t="s">
        <v>38</v>
      </c>
      <c r="Q6" s="1286" t="s">
        <v>39</v>
      </c>
      <c r="R6" s="1511" t="s">
        <v>381</v>
      </c>
      <c r="S6" s="1194"/>
    </row>
    <row r="7" spans="1:19" ht="15" thickBot="1">
      <c r="A7" s="1319"/>
      <c r="B7" s="1513"/>
      <c r="C7" s="1514"/>
      <c r="D7" s="1514"/>
      <c r="E7" s="1514"/>
      <c r="F7" s="1514"/>
      <c r="G7" s="1514"/>
      <c r="H7" s="1011"/>
      <c r="I7" s="1011"/>
      <c r="J7" s="1011"/>
      <c r="K7" s="1011"/>
      <c r="L7" s="1011"/>
      <c r="M7" s="1011"/>
      <c r="N7" s="1011"/>
      <c r="O7" s="1010"/>
      <c r="P7" s="1286" t="s">
        <v>382</v>
      </c>
      <c r="Q7" s="1286"/>
      <c r="R7" s="1512"/>
      <c r="S7" s="1194"/>
    </row>
    <row r="8" spans="1:18" ht="13.5">
      <c r="A8" s="1320"/>
      <c r="B8" s="27">
        <v>1</v>
      </c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8"/>
      <c r="O8" s="30">
        <v>2</v>
      </c>
      <c r="P8" s="30">
        <v>3</v>
      </c>
      <c r="Q8" s="30">
        <v>4</v>
      </c>
      <c r="R8" s="31">
        <v>5</v>
      </c>
    </row>
    <row r="9" spans="1:18" ht="18.75" customHeight="1">
      <c r="A9" s="1321" t="s">
        <v>795</v>
      </c>
      <c r="B9" s="1502" t="s">
        <v>789</v>
      </c>
      <c r="C9" s="1503"/>
      <c r="D9" s="1503"/>
      <c r="E9" s="1503"/>
      <c r="F9" s="1503"/>
      <c r="G9" s="1503"/>
      <c r="H9" s="1503"/>
      <c r="I9" s="1503"/>
      <c r="J9" s="1503"/>
      <c r="K9" s="1503"/>
      <c r="L9" s="1503"/>
      <c r="M9" s="1503"/>
      <c r="N9" s="1503"/>
      <c r="O9" s="1291">
        <v>1</v>
      </c>
      <c r="P9" s="1066">
        <v>220</v>
      </c>
      <c r="Q9" s="790"/>
      <c r="R9" s="791"/>
    </row>
    <row r="10" spans="1:18" ht="25.5" customHeight="1">
      <c r="A10" s="1321" t="s">
        <v>804</v>
      </c>
      <c r="B10" s="1499" t="s">
        <v>1300</v>
      </c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068">
        <v>2</v>
      </c>
      <c r="P10" s="359"/>
      <c r="Q10" s="790"/>
      <c r="R10" s="791"/>
    </row>
    <row r="11" spans="1:18" ht="19.5" customHeight="1">
      <c r="A11" s="1321" t="s">
        <v>796</v>
      </c>
      <c r="B11" s="1499" t="s">
        <v>608</v>
      </c>
      <c r="C11" s="1500"/>
      <c r="D11" s="1500"/>
      <c r="E11" s="1500"/>
      <c r="F11" s="1500"/>
      <c r="G11" s="1500"/>
      <c r="H11" s="1239"/>
      <c r="I11" s="1239"/>
      <c r="J11" s="1239"/>
      <c r="K11" s="1239"/>
      <c r="L11" s="1239"/>
      <c r="M11" s="1239"/>
      <c r="N11" s="1239"/>
      <c r="O11" s="1287">
        <v>3</v>
      </c>
      <c r="P11" s="359">
        <v>10</v>
      </c>
      <c r="Q11" s="790"/>
      <c r="R11" s="791"/>
    </row>
    <row r="12" spans="1:18" ht="20.25" customHeight="1">
      <c r="A12" s="1321" t="s">
        <v>797</v>
      </c>
      <c r="B12" s="1499" t="s">
        <v>772</v>
      </c>
      <c r="C12" s="1500"/>
      <c r="D12" s="1500"/>
      <c r="E12" s="1500"/>
      <c r="F12" s="1500"/>
      <c r="G12" s="1500"/>
      <c r="H12" s="1239"/>
      <c r="I12" s="1239"/>
      <c r="J12" s="1239"/>
      <c r="K12" s="1239"/>
      <c r="L12" s="1239"/>
      <c r="M12" s="1239"/>
      <c r="N12" s="1239"/>
      <c r="O12" s="1287">
        <v>4</v>
      </c>
      <c r="P12" s="359">
        <v>210</v>
      </c>
      <c r="Q12" s="790"/>
      <c r="R12" s="791"/>
    </row>
    <row r="13" spans="1:18" s="1230" customFormat="1" ht="18" customHeight="1">
      <c r="A13" s="1322" t="s">
        <v>798</v>
      </c>
      <c r="B13" s="1502" t="s">
        <v>773</v>
      </c>
      <c r="C13" s="1504"/>
      <c r="D13" s="1504"/>
      <c r="E13" s="1504"/>
      <c r="F13" s="1504"/>
      <c r="G13" s="1504"/>
      <c r="H13" s="1240"/>
      <c r="I13" s="1240"/>
      <c r="J13" s="1240"/>
      <c r="K13" s="1240"/>
      <c r="L13" s="1240"/>
      <c r="M13" s="1240"/>
      <c r="N13" s="1240"/>
      <c r="O13" s="1288">
        <v>5</v>
      </c>
      <c r="P13" s="1066"/>
      <c r="Q13" s="1289"/>
      <c r="R13" s="1290"/>
    </row>
    <row r="14" spans="1:18" s="1230" customFormat="1" ht="18.75" customHeight="1">
      <c r="A14" s="1322" t="s">
        <v>799</v>
      </c>
      <c r="B14" s="1502" t="s">
        <v>790</v>
      </c>
      <c r="C14" s="1500"/>
      <c r="D14" s="1500"/>
      <c r="E14" s="1500"/>
      <c r="F14" s="1500"/>
      <c r="G14" s="1500"/>
      <c r="H14" s="1240"/>
      <c r="I14" s="1240"/>
      <c r="J14" s="1240"/>
      <c r="K14" s="1240"/>
      <c r="L14" s="1240"/>
      <c r="M14" s="1240"/>
      <c r="N14" s="1240"/>
      <c r="O14" s="1288">
        <v>6</v>
      </c>
      <c r="P14" s="1066"/>
      <c r="Q14" s="1289"/>
      <c r="R14" s="1290"/>
    </row>
    <row r="15" spans="1:18" s="1230" customFormat="1" ht="19.5" customHeight="1">
      <c r="A15" s="1322" t="s">
        <v>800</v>
      </c>
      <c r="B15" s="1499" t="s">
        <v>774</v>
      </c>
      <c r="C15" s="1501"/>
      <c r="D15" s="1501"/>
      <c r="E15" s="1501"/>
      <c r="F15" s="1501"/>
      <c r="G15" s="1501"/>
      <c r="H15" s="1240"/>
      <c r="I15" s="1240"/>
      <c r="J15" s="1240"/>
      <c r="K15" s="1240"/>
      <c r="L15" s="1240"/>
      <c r="M15" s="1240"/>
      <c r="N15" s="1240"/>
      <c r="O15" s="1287">
        <v>7</v>
      </c>
      <c r="P15" s="1066"/>
      <c r="Q15" s="1289"/>
      <c r="R15" s="1290"/>
    </row>
    <row r="16" spans="1:18" s="1230" customFormat="1" ht="19.5" customHeight="1">
      <c r="A16" s="1322" t="s">
        <v>801</v>
      </c>
      <c r="B16" s="1499" t="s">
        <v>775</v>
      </c>
      <c r="C16" s="1501"/>
      <c r="D16" s="1501"/>
      <c r="E16" s="1501"/>
      <c r="F16" s="1501"/>
      <c r="G16" s="1501"/>
      <c r="H16" s="1240"/>
      <c r="I16" s="1240"/>
      <c r="J16" s="1240"/>
      <c r="K16" s="1240"/>
      <c r="L16" s="1240"/>
      <c r="M16" s="1240"/>
      <c r="N16" s="1240"/>
      <c r="O16" s="1287">
        <v>8</v>
      </c>
      <c r="P16" s="1066"/>
      <c r="Q16" s="1289"/>
      <c r="R16" s="1290"/>
    </row>
    <row r="17" spans="1:18" s="1230" customFormat="1" ht="21.75" customHeight="1">
      <c r="A17" s="1322" t="s">
        <v>802</v>
      </c>
      <c r="B17" s="1499" t="s">
        <v>776</v>
      </c>
      <c r="C17" s="1501"/>
      <c r="D17" s="1501"/>
      <c r="E17" s="1501"/>
      <c r="F17" s="1501"/>
      <c r="G17" s="1501"/>
      <c r="H17" s="1240"/>
      <c r="I17" s="1240"/>
      <c r="J17" s="1240"/>
      <c r="K17" s="1240"/>
      <c r="L17" s="1240"/>
      <c r="M17" s="1240"/>
      <c r="N17" s="1240"/>
      <c r="O17" s="1287">
        <v>9</v>
      </c>
      <c r="P17" s="1066"/>
      <c r="Q17" s="1289"/>
      <c r="R17" s="1290"/>
    </row>
    <row r="18" spans="1:18" s="1230" customFormat="1" ht="20.25" customHeight="1">
      <c r="A18" s="1322" t="s">
        <v>803</v>
      </c>
      <c r="B18" s="1499" t="s">
        <v>777</v>
      </c>
      <c r="C18" s="1501"/>
      <c r="D18" s="1501"/>
      <c r="E18" s="1501"/>
      <c r="F18" s="1501"/>
      <c r="G18" s="1501"/>
      <c r="H18" s="1240"/>
      <c r="I18" s="1240"/>
      <c r="J18" s="1240"/>
      <c r="K18" s="1240"/>
      <c r="L18" s="1240"/>
      <c r="M18" s="1240"/>
      <c r="N18" s="1240"/>
      <c r="O18" s="1287">
        <v>10</v>
      </c>
      <c r="P18" s="1066"/>
      <c r="Q18" s="1289"/>
      <c r="R18" s="1290"/>
    </row>
    <row r="19" spans="1:18" s="1230" customFormat="1" ht="22.5" customHeight="1">
      <c r="A19" s="1322" t="s">
        <v>805</v>
      </c>
      <c r="B19" s="1502" t="s">
        <v>778</v>
      </c>
      <c r="C19" s="1503"/>
      <c r="D19" s="1503"/>
      <c r="E19" s="1503"/>
      <c r="F19" s="1503"/>
      <c r="G19" s="1503"/>
      <c r="H19" s="1503"/>
      <c r="I19" s="1503"/>
      <c r="J19" s="1503"/>
      <c r="K19" s="1503"/>
      <c r="L19" s="1503"/>
      <c r="M19" s="1503"/>
      <c r="N19" s="1503"/>
      <c r="O19" s="1291">
        <v>11</v>
      </c>
      <c r="P19" s="1066">
        <v>180</v>
      </c>
      <c r="Q19" s="790"/>
      <c r="R19" s="791"/>
    </row>
    <row r="20" spans="1:18" s="1230" customFormat="1" ht="20.25" customHeight="1">
      <c r="A20" s="1322" t="s">
        <v>806</v>
      </c>
      <c r="B20" s="1499" t="s">
        <v>1301</v>
      </c>
      <c r="C20" s="1501"/>
      <c r="D20" s="1501"/>
      <c r="E20" s="1501"/>
      <c r="F20" s="1501"/>
      <c r="G20" s="1501"/>
      <c r="H20" s="1240"/>
      <c r="I20" s="1240"/>
      <c r="J20" s="1240"/>
      <c r="K20" s="1240"/>
      <c r="L20" s="1240"/>
      <c r="M20" s="1240"/>
      <c r="N20" s="1240"/>
      <c r="O20" s="1067">
        <v>12</v>
      </c>
      <c r="P20" s="359">
        <v>180</v>
      </c>
      <c r="Q20" s="790"/>
      <c r="R20" s="791"/>
    </row>
    <row r="21" spans="1:18" s="1230" customFormat="1" ht="19.5" customHeight="1">
      <c r="A21" s="1322" t="s">
        <v>807</v>
      </c>
      <c r="B21" s="1502" t="s">
        <v>791</v>
      </c>
      <c r="C21" s="1500"/>
      <c r="D21" s="1500"/>
      <c r="E21" s="1500"/>
      <c r="F21" s="1500"/>
      <c r="G21" s="1500"/>
      <c r="H21" s="1240"/>
      <c r="I21" s="1240"/>
      <c r="J21" s="1240"/>
      <c r="K21" s="1240"/>
      <c r="L21" s="1240"/>
      <c r="M21" s="1240"/>
      <c r="N21" s="1240"/>
      <c r="O21" s="1291">
        <v>13</v>
      </c>
      <c r="P21" s="1066">
        <v>600</v>
      </c>
      <c r="Q21" s="790"/>
      <c r="R21" s="791"/>
    </row>
    <row r="22" spans="1:18" s="1230" customFormat="1" ht="22.5" customHeight="1">
      <c r="A22" s="1322" t="s">
        <v>808</v>
      </c>
      <c r="B22" s="1499" t="s">
        <v>779</v>
      </c>
      <c r="C22" s="1501"/>
      <c r="D22" s="1501"/>
      <c r="E22" s="1501"/>
      <c r="F22" s="1501"/>
      <c r="G22" s="1501"/>
      <c r="H22" s="1240"/>
      <c r="I22" s="1240"/>
      <c r="J22" s="1240"/>
      <c r="K22" s="1240"/>
      <c r="L22" s="1240"/>
      <c r="M22" s="1240"/>
      <c r="N22" s="1240"/>
      <c r="O22" s="1067">
        <v>14</v>
      </c>
      <c r="P22" s="1066"/>
      <c r="Q22" s="790"/>
      <c r="R22" s="791"/>
    </row>
    <row r="23" spans="1:18" s="1230" customFormat="1" ht="25.5" customHeight="1">
      <c r="A23" s="1322" t="s">
        <v>809</v>
      </c>
      <c r="B23" s="1499" t="s">
        <v>780</v>
      </c>
      <c r="C23" s="1501"/>
      <c r="D23" s="1501"/>
      <c r="E23" s="1501"/>
      <c r="F23" s="1501"/>
      <c r="G23" s="1501"/>
      <c r="H23" s="1240"/>
      <c r="I23" s="1240"/>
      <c r="J23" s="1240"/>
      <c r="K23" s="1240"/>
      <c r="L23" s="1240"/>
      <c r="M23" s="1240"/>
      <c r="N23" s="1240"/>
      <c r="O23" s="1067">
        <v>15</v>
      </c>
      <c r="P23" s="359"/>
      <c r="Q23" s="790"/>
      <c r="R23" s="791"/>
    </row>
    <row r="24" spans="1:18" s="1230" customFormat="1" ht="21.75" customHeight="1">
      <c r="A24" s="1322" t="s">
        <v>810</v>
      </c>
      <c r="B24" s="1499" t="s">
        <v>781</v>
      </c>
      <c r="C24" s="1501"/>
      <c r="D24" s="1501"/>
      <c r="E24" s="1501"/>
      <c r="F24" s="1501"/>
      <c r="G24" s="1501"/>
      <c r="H24" s="1240"/>
      <c r="I24" s="1240"/>
      <c r="J24" s="1240"/>
      <c r="K24" s="1240"/>
      <c r="L24" s="1240"/>
      <c r="M24" s="1240"/>
      <c r="N24" s="1240"/>
      <c r="O24" s="1067">
        <v>16</v>
      </c>
      <c r="P24" s="359"/>
      <c r="Q24" s="790"/>
      <c r="R24" s="791"/>
    </row>
    <row r="25" spans="1:18" s="1230" customFormat="1" ht="20.25" customHeight="1">
      <c r="A25" s="1322" t="s">
        <v>811</v>
      </c>
      <c r="B25" s="1499" t="s">
        <v>782</v>
      </c>
      <c r="C25" s="1501"/>
      <c r="D25" s="1501"/>
      <c r="E25" s="1501"/>
      <c r="F25" s="1501"/>
      <c r="G25" s="1501"/>
      <c r="H25" s="1240"/>
      <c r="I25" s="1240"/>
      <c r="J25" s="1240"/>
      <c r="K25" s="1240"/>
      <c r="L25" s="1240"/>
      <c r="M25" s="1240"/>
      <c r="N25" s="1240"/>
      <c r="O25" s="1067">
        <v>17</v>
      </c>
      <c r="P25" s="359">
        <v>600</v>
      </c>
      <c r="Q25" s="790"/>
      <c r="R25" s="791"/>
    </row>
    <row r="26" spans="1:18" s="1230" customFormat="1" ht="22.5" customHeight="1">
      <c r="A26" s="1322" t="s">
        <v>812</v>
      </c>
      <c r="B26" s="1502" t="s">
        <v>792</v>
      </c>
      <c r="C26" s="1500"/>
      <c r="D26" s="1500"/>
      <c r="E26" s="1500"/>
      <c r="F26" s="1500"/>
      <c r="G26" s="1500"/>
      <c r="H26" s="1240"/>
      <c r="I26" s="1240"/>
      <c r="J26" s="1240"/>
      <c r="K26" s="1240"/>
      <c r="L26" s="1240"/>
      <c r="M26" s="1240"/>
      <c r="N26" s="1240"/>
      <c r="O26" s="1291">
        <v>18</v>
      </c>
      <c r="P26" s="1066"/>
      <c r="Q26" s="790"/>
      <c r="R26" s="791"/>
    </row>
    <row r="27" spans="1:18" s="1230" customFormat="1" ht="21.75" customHeight="1">
      <c r="A27" s="1322" t="s">
        <v>813</v>
      </c>
      <c r="B27" s="1499" t="s">
        <v>783</v>
      </c>
      <c r="C27" s="1501"/>
      <c r="D27" s="1501"/>
      <c r="E27" s="1501"/>
      <c r="F27" s="1501"/>
      <c r="G27" s="1501"/>
      <c r="H27" s="1240"/>
      <c r="I27" s="1240"/>
      <c r="J27" s="1240"/>
      <c r="K27" s="1240"/>
      <c r="L27" s="1240"/>
      <c r="M27" s="1240"/>
      <c r="N27" s="1240"/>
      <c r="O27" s="1067">
        <v>19</v>
      </c>
      <c r="P27" s="1066"/>
      <c r="Q27" s="790"/>
      <c r="R27" s="791"/>
    </row>
    <row r="28" spans="1:18" s="1230" customFormat="1" ht="22.5" customHeight="1">
      <c r="A28" s="1322" t="s">
        <v>814</v>
      </c>
      <c r="B28" s="1499" t="s">
        <v>784</v>
      </c>
      <c r="C28" s="1500"/>
      <c r="D28" s="1500"/>
      <c r="E28" s="1500"/>
      <c r="F28" s="1500"/>
      <c r="G28" s="1500"/>
      <c r="H28" s="1240"/>
      <c r="I28" s="1240"/>
      <c r="J28" s="1240"/>
      <c r="K28" s="1240"/>
      <c r="L28" s="1240"/>
      <c r="M28" s="1240"/>
      <c r="N28" s="1240"/>
      <c r="O28" s="1067">
        <v>20</v>
      </c>
      <c r="P28" s="1066"/>
      <c r="Q28" s="790"/>
      <c r="R28" s="791"/>
    </row>
    <row r="29" spans="1:18" s="1230" customFormat="1" ht="21.75" customHeight="1">
      <c r="A29" s="1322" t="s">
        <v>815</v>
      </c>
      <c r="B29" s="1502" t="s">
        <v>793</v>
      </c>
      <c r="C29" s="1504"/>
      <c r="D29" s="1504"/>
      <c r="E29" s="1504"/>
      <c r="F29" s="1504"/>
      <c r="G29" s="1504"/>
      <c r="H29" s="1240"/>
      <c r="I29" s="1240"/>
      <c r="J29" s="1240"/>
      <c r="K29" s="1240"/>
      <c r="L29" s="1240"/>
      <c r="M29" s="1240"/>
      <c r="N29" s="1240"/>
      <c r="O29" s="1291">
        <v>21</v>
      </c>
      <c r="P29" s="1066">
        <v>403</v>
      </c>
      <c r="Q29" s="790"/>
      <c r="R29" s="791"/>
    </row>
    <row r="30" spans="1:18" s="1230" customFormat="1" ht="20.25" customHeight="1">
      <c r="A30" s="1322" t="s">
        <v>816</v>
      </c>
      <c r="B30" s="1499" t="s">
        <v>1302</v>
      </c>
      <c r="C30" s="1505"/>
      <c r="D30" s="1505"/>
      <c r="E30" s="1505"/>
      <c r="F30" s="1505"/>
      <c r="G30" s="1505"/>
      <c r="H30" s="1240"/>
      <c r="I30" s="1240"/>
      <c r="J30" s="1240"/>
      <c r="K30" s="1240"/>
      <c r="L30" s="1240"/>
      <c r="M30" s="1240"/>
      <c r="N30" s="1240"/>
      <c r="O30" s="1067">
        <v>22</v>
      </c>
      <c r="P30" s="359">
        <v>103</v>
      </c>
      <c r="Q30" s="790"/>
      <c r="R30" s="791"/>
    </row>
    <row r="31" spans="1:18" s="1230" customFormat="1" ht="18.75" customHeight="1">
      <c r="A31" s="1322" t="s">
        <v>817</v>
      </c>
      <c r="B31" s="1499" t="s">
        <v>822</v>
      </c>
      <c r="C31" s="1500"/>
      <c r="D31" s="1500"/>
      <c r="E31" s="1500"/>
      <c r="F31" s="1500"/>
      <c r="G31" s="1500"/>
      <c r="H31" s="1240"/>
      <c r="I31" s="1240"/>
      <c r="J31" s="1240"/>
      <c r="K31" s="1240"/>
      <c r="L31" s="1240"/>
      <c r="M31" s="1240"/>
      <c r="N31" s="1240"/>
      <c r="O31" s="1067">
        <v>23</v>
      </c>
      <c r="P31" s="359">
        <v>300</v>
      </c>
      <c r="Q31" s="790"/>
      <c r="R31" s="791"/>
    </row>
    <row r="32" spans="1:18" s="1230" customFormat="1" ht="18.75" customHeight="1">
      <c r="A32" s="1322" t="s">
        <v>819</v>
      </c>
      <c r="B32" s="1499" t="s">
        <v>818</v>
      </c>
      <c r="C32" s="1500"/>
      <c r="D32" s="1500"/>
      <c r="E32" s="1500"/>
      <c r="F32" s="1500"/>
      <c r="G32" s="1500"/>
      <c r="H32" s="1240"/>
      <c r="I32" s="1240"/>
      <c r="J32" s="1240"/>
      <c r="K32" s="1240"/>
      <c r="L32" s="1240"/>
      <c r="M32" s="1240"/>
      <c r="N32" s="1240"/>
      <c r="O32" s="1067"/>
      <c r="P32" s="1066"/>
      <c r="Q32" s="790"/>
      <c r="R32" s="791"/>
    </row>
    <row r="33" spans="1:18" s="1230" customFormat="1" ht="25.5" customHeight="1">
      <c r="A33" s="1322" t="s">
        <v>820</v>
      </c>
      <c r="B33" s="1499" t="s">
        <v>794</v>
      </c>
      <c r="C33" s="1500"/>
      <c r="D33" s="1500"/>
      <c r="E33" s="1500"/>
      <c r="F33" s="1500"/>
      <c r="G33" s="1500"/>
      <c r="H33" s="1240"/>
      <c r="I33" s="1240"/>
      <c r="J33" s="1240"/>
      <c r="K33" s="1240"/>
      <c r="L33" s="1240"/>
      <c r="M33" s="1240"/>
      <c r="N33" s="1240"/>
      <c r="O33" s="1067">
        <v>24</v>
      </c>
      <c r="P33" s="359"/>
      <c r="Q33" s="790"/>
      <c r="R33" s="791"/>
    </row>
    <row r="34" spans="1:18" s="1230" customFormat="1" ht="21.75" customHeight="1">
      <c r="A34" s="1322" t="s">
        <v>827</v>
      </c>
      <c r="B34" s="1499" t="s">
        <v>826</v>
      </c>
      <c r="C34" s="1500"/>
      <c r="D34" s="1500"/>
      <c r="E34" s="1500"/>
      <c r="F34" s="1500"/>
      <c r="G34" s="1500"/>
      <c r="H34" s="1240"/>
      <c r="I34" s="1240"/>
      <c r="J34" s="1240"/>
      <c r="K34" s="1240"/>
      <c r="L34" s="1240"/>
      <c r="M34" s="1240"/>
      <c r="N34" s="1240"/>
      <c r="O34" s="1067"/>
      <c r="P34" s="359"/>
      <c r="Q34" s="790"/>
      <c r="R34" s="791"/>
    </row>
    <row r="35" spans="1:18" s="1230" customFormat="1" ht="19.5" customHeight="1">
      <c r="A35" s="1322" t="s">
        <v>821</v>
      </c>
      <c r="B35" s="1499" t="s">
        <v>785</v>
      </c>
      <c r="C35" s="1500"/>
      <c r="D35" s="1500"/>
      <c r="E35" s="1500"/>
      <c r="F35" s="1500"/>
      <c r="G35" s="1500"/>
      <c r="H35" s="1240"/>
      <c r="I35" s="1240"/>
      <c r="J35" s="1240"/>
      <c r="K35" s="1240"/>
      <c r="L35" s="1240"/>
      <c r="M35" s="1240"/>
      <c r="N35" s="1240"/>
      <c r="O35" s="1067">
        <v>25</v>
      </c>
      <c r="P35" s="1066"/>
      <c r="Q35" s="790"/>
      <c r="R35" s="791"/>
    </row>
    <row r="36" spans="1:18" s="1230" customFormat="1" ht="22.5" customHeight="1" thickBot="1">
      <c r="A36" s="1323" t="s">
        <v>828</v>
      </c>
      <c r="B36" s="1499" t="s">
        <v>786</v>
      </c>
      <c r="C36" s="1500"/>
      <c r="D36" s="1500"/>
      <c r="E36" s="1500"/>
      <c r="F36" s="1500"/>
      <c r="G36" s="1500"/>
      <c r="H36" s="1240"/>
      <c r="I36" s="1240"/>
      <c r="J36" s="1240"/>
      <c r="K36" s="1240"/>
      <c r="L36" s="1240"/>
      <c r="M36" s="1240"/>
      <c r="N36" s="1240"/>
      <c r="O36" s="1067">
        <v>26</v>
      </c>
      <c r="P36" s="1066"/>
      <c r="Q36" s="790"/>
      <c r="R36" s="791"/>
    </row>
    <row r="37" spans="1:18" ht="39.75" customHeight="1" hidden="1">
      <c r="A37" s="1319"/>
      <c r="B37" s="1517"/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071"/>
      <c r="P37" s="1074"/>
      <c r="Q37" s="790"/>
      <c r="R37" s="791"/>
    </row>
    <row r="38" spans="1:18" ht="14.25" hidden="1" thickBot="1">
      <c r="A38" s="1319"/>
      <c r="B38" s="1517"/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070"/>
      <c r="P38" s="1074"/>
      <c r="Q38" s="790"/>
      <c r="R38" s="791"/>
    </row>
    <row r="39" spans="1:18" ht="14.25" hidden="1" thickBot="1">
      <c r="A39" s="1319"/>
      <c r="B39" s="1517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072"/>
      <c r="P39" s="1074"/>
      <c r="Q39" s="790"/>
      <c r="R39" s="791"/>
    </row>
    <row r="40" spans="1:18" ht="19.5" customHeight="1" thickBot="1">
      <c r="A40" s="218" t="s">
        <v>310</v>
      </c>
      <c r="B40" s="1515" t="s">
        <v>829</v>
      </c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069">
        <v>27</v>
      </c>
      <c r="P40" s="360">
        <v>1403</v>
      </c>
      <c r="Q40" s="792"/>
      <c r="R40" s="792"/>
    </row>
    <row r="41" spans="1:18" ht="18" customHeight="1" thickBot="1">
      <c r="A41" s="1319"/>
      <c r="B41" s="1515" t="s">
        <v>787</v>
      </c>
      <c r="C41" s="1516"/>
      <c r="D41" s="1516"/>
      <c r="E41" s="1516"/>
      <c r="F41" s="1516"/>
      <c r="G41" s="1516"/>
      <c r="H41" s="1516"/>
      <c r="I41" s="1516"/>
      <c r="J41" s="1516"/>
      <c r="K41" s="1516"/>
      <c r="L41" s="1516"/>
      <c r="M41" s="1516"/>
      <c r="N41" s="1516"/>
      <c r="O41" s="1069">
        <v>28</v>
      </c>
      <c r="P41" s="360">
        <v>500</v>
      </c>
      <c r="Q41" s="792"/>
      <c r="R41" s="792"/>
    </row>
    <row r="42" spans="1:18" ht="20.25" customHeight="1" thickBot="1">
      <c r="A42" s="1319"/>
      <c r="B42" s="1515" t="s">
        <v>788</v>
      </c>
      <c r="C42" s="1516"/>
      <c r="D42" s="1516"/>
      <c r="E42" s="1516"/>
      <c r="F42" s="1516"/>
      <c r="G42" s="1516"/>
      <c r="H42" s="1516"/>
      <c r="I42" s="1516"/>
      <c r="J42" s="1516"/>
      <c r="K42" s="1516"/>
      <c r="L42" s="1516"/>
      <c r="M42" s="1516"/>
      <c r="N42" s="1516"/>
      <c r="O42" s="1069">
        <v>29</v>
      </c>
      <c r="P42" s="360">
        <v>1903</v>
      </c>
      <c r="Q42" s="792"/>
      <c r="R42" s="792"/>
    </row>
    <row r="43" ht="13.5">
      <c r="O43" s="1073"/>
    </row>
  </sheetData>
  <sheetProtection/>
  <mergeCells count="40">
    <mergeCell ref="B42:N42"/>
    <mergeCell ref="B37:N37"/>
    <mergeCell ref="B39:N39"/>
    <mergeCell ref="B38:N38"/>
    <mergeCell ref="B40:N40"/>
    <mergeCell ref="B41:N41"/>
    <mergeCell ref="Q1:R1"/>
    <mergeCell ref="Q5:R5"/>
    <mergeCell ref="B11:G11"/>
    <mergeCell ref="B12:G12"/>
    <mergeCell ref="B10:N10"/>
    <mergeCell ref="B3:R3"/>
    <mergeCell ref="B6:N6"/>
    <mergeCell ref="R6:R7"/>
    <mergeCell ref="B9:N9"/>
    <mergeCell ref="B7:G7"/>
    <mergeCell ref="B29:G29"/>
    <mergeCell ref="B30:G30"/>
    <mergeCell ref="B13:G13"/>
    <mergeCell ref="B14:G14"/>
    <mergeCell ref="B15:G15"/>
    <mergeCell ref="B16:G16"/>
    <mergeCell ref="B20:G20"/>
    <mergeCell ref="B22:G22"/>
    <mergeCell ref="B21:G21"/>
    <mergeCell ref="B23:G23"/>
    <mergeCell ref="B17:G17"/>
    <mergeCell ref="B18:G18"/>
    <mergeCell ref="B19:N19"/>
    <mergeCell ref="B28:G28"/>
    <mergeCell ref="B26:G26"/>
    <mergeCell ref="B27:G27"/>
    <mergeCell ref="B24:G24"/>
    <mergeCell ref="B25:G25"/>
    <mergeCell ref="B31:G31"/>
    <mergeCell ref="B33:G33"/>
    <mergeCell ref="B35:G35"/>
    <mergeCell ref="B36:G36"/>
    <mergeCell ref="B32:G32"/>
    <mergeCell ref="B34:G34"/>
  </mergeCells>
  <printOptions/>
  <pageMargins left="0.7874015748031497" right="0.5905511811023623" top="0.5905511811023623" bottom="0.5905511811023623" header="0.5118110236220472" footer="0.5118110236220472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0">
      <selection activeCell="B69" sqref="B68:B69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4" width="9.7109375" style="0" customWidth="1"/>
    <col min="5" max="5" width="10.28125" style="0" bestFit="1" customWidth="1"/>
  </cols>
  <sheetData>
    <row r="1" spans="4:5" ht="12.75">
      <c r="D1" s="1495" t="s">
        <v>1142</v>
      </c>
      <c r="E1" s="1496"/>
    </row>
    <row r="3" spans="2:5" ht="12.75">
      <c r="B3" s="1493" t="s">
        <v>703</v>
      </c>
      <c r="C3" s="1494"/>
      <c r="D3" s="1494"/>
      <c r="E3" s="1494"/>
    </row>
    <row r="4" spans="2:5" ht="27" customHeight="1">
      <c r="B4" s="89"/>
      <c r="C4" s="87"/>
      <c r="D4" s="87"/>
      <c r="E4" s="87"/>
    </row>
    <row r="5" spans="2:5" ht="13.5" thickBot="1">
      <c r="B5" s="2"/>
      <c r="D5" s="1518" t="s">
        <v>410</v>
      </c>
      <c r="E5" s="1518"/>
    </row>
    <row r="6" spans="1:5" ht="18" customHeight="1" thickBot="1">
      <c r="A6" s="1242"/>
      <c r="B6" s="1243" t="s">
        <v>5</v>
      </c>
      <c r="C6" s="1519" t="s">
        <v>989</v>
      </c>
      <c r="D6" s="1521" t="s">
        <v>771</v>
      </c>
      <c r="E6" s="1523" t="s">
        <v>381</v>
      </c>
    </row>
    <row r="7" spans="1:5" ht="18" customHeight="1" thickBot="1">
      <c r="A7" s="1283"/>
      <c r="B7" s="1284"/>
      <c r="C7" s="1520"/>
      <c r="D7" s="1522"/>
      <c r="E7" s="1488"/>
    </row>
    <row r="8" spans="1:5" ht="18" customHeight="1">
      <c r="A8" s="1282" t="s">
        <v>37</v>
      </c>
      <c r="B8" s="1374" t="s">
        <v>1315</v>
      </c>
      <c r="C8" s="1273">
        <v>0</v>
      </c>
      <c r="D8" s="1244"/>
      <c r="E8" s="1245"/>
    </row>
    <row r="9" spans="1:5" ht="12.75" hidden="1">
      <c r="A9" s="1264"/>
      <c r="B9" s="1375"/>
      <c r="C9" s="1246"/>
      <c r="D9" s="1246"/>
      <c r="E9" s="1247"/>
    </row>
    <row r="10" spans="1:5" ht="12.75" hidden="1">
      <c r="A10" s="1264"/>
      <c r="B10" s="1375"/>
      <c r="C10" s="1246"/>
      <c r="D10" s="1246"/>
      <c r="E10" s="1247"/>
    </row>
    <row r="11" spans="1:5" ht="12.75" hidden="1">
      <c r="A11" s="1264"/>
      <c r="B11" s="1375"/>
      <c r="C11" s="1246"/>
      <c r="D11" s="1246"/>
      <c r="E11" s="1247"/>
    </row>
    <row r="12" spans="1:5" ht="12.75" hidden="1">
      <c r="A12" s="1264"/>
      <c r="B12" s="1375"/>
      <c r="C12" s="1246"/>
      <c r="D12" s="1246"/>
      <c r="E12" s="1247"/>
    </row>
    <row r="13" spans="1:5" ht="12.75" hidden="1">
      <c r="A13" s="1264"/>
      <c r="B13" s="1375"/>
      <c r="C13" s="1246"/>
      <c r="D13" s="1246"/>
      <c r="E13" s="1247"/>
    </row>
    <row r="14" spans="1:5" ht="12.75" hidden="1">
      <c r="A14" s="1264"/>
      <c r="B14" s="1375"/>
      <c r="C14" s="1246"/>
      <c r="D14" s="1246"/>
      <c r="E14" s="1247"/>
    </row>
    <row r="15" spans="1:5" ht="12.75" hidden="1">
      <c r="A15" s="1264"/>
      <c r="B15" s="1375" t="s">
        <v>35</v>
      </c>
      <c r="C15" s="1246"/>
      <c r="D15" s="1246"/>
      <c r="E15" s="1247"/>
    </row>
    <row r="16" spans="1:5" ht="12.75" hidden="1">
      <c r="A16" s="1264"/>
      <c r="B16" s="1375" t="s">
        <v>35</v>
      </c>
      <c r="C16" s="1246"/>
      <c r="D16" s="1246"/>
      <c r="E16" s="1247"/>
    </row>
    <row r="17" spans="1:5" ht="12.75" hidden="1">
      <c r="A17" s="1264"/>
      <c r="B17" s="1375" t="s">
        <v>35</v>
      </c>
      <c r="C17" s="1246"/>
      <c r="D17" s="1246"/>
      <c r="E17" s="1247"/>
    </row>
    <row r="18" spans="1:5" ht="12.75" hidden="1">
      <c r="A18" s="1264"/>
      <c r="B18" s="1375" t="s">
        <v>35</v>
      </c>
      <c r="C18" s="1246"/>
      <c r="D18" s="1246"/>
      <c r="E18" s="1247"/>
    </row>
    <row r="19" spans="1:5" ht="12.75" hidden="1">
      <c r="A19" s="1264"/>
      <c r="B19" s="1375"/>
      <c r="C19" s="1246"/>
      <c r="D19" s="1246"/>
      <c r="E19" s="1247"/>
    </row>
    <row r="20" spans="1:5" ht="12.75">
      <c r="A20" s="1265"/>
      <c r="B20" s="1371" t="s">
        <v>224</v>
      </c>
      <c r="C20" s="1250">
        <v>0</v>
      </c>
      <c r="D20" s="1250"/>
      <c r="E20" s="1251"/>
    </row>
    <row r="21" spans="1:5" ht="12.75" hidden="1">
      <c r="A21" s="1264"/>
      <c r="B21" s="1375"/>
      <c r="C21" s="1246"/>
      <c r="D21" s="1250"/>
      <c r="E21" s="1251"/>
    </row>
    <row r="22" spans="1:5" ht="12.75" hidden="1">
      <c r="A22" s="1264"/>
      <c r="B22" s="1375"/>
      <c r="C22" s="1246"/>
      <c r="D22" s="1250"/>
      <c r="E22" s="1251"/>
    </row>
    <row r="23" spans="1:5" ht="12.75" hidden="1">
      <c r="A23" s="1264"/>
      <c r="B23" s="1375" t="s">
        <v>35</v>
      </c>
      <c r="C23" s="1246"/>
      <c r="D23" s="1250"/>
      <c r="E23" s="1251"/>
    </row>
    <row r="24" spans="1:5" ht="12.75" hidden="1">
      <c r="A24" s="1264"/>
      <c r="B24" s="1375" t="s">
        <v>35</v>
      </c>
      <c r="C24" s="1246"/>
      <c r="D24" s="1250"/>
      <c r="E24" s="1251"/>
    </row>
    <row r="25" spans="1:5" ht="12.75" hidden="1">
      <c r="A25" s="1264"/>
      <c r="B25" s="1375" t="s">
        <v>35</v>
      </c>
      <c r="C25" s="1246"/>
      <c r="D25" s="1250"/>
      <c r="E25" s="1251"/>
    </row>
    <row r="26" spans="1:5" ht="12.75" hidden="1">
      <c r="A26" s="1264"/>
      <c r="B26" s="1375" t="s">
        <v>35</v>
      </c>
      <c r="C26" s="1246"/>
      <c r="D26" s="1250"/>
      <c r="E26" s="1251"/>
    </row>
    <row r="27" spans="1:5" ht="12.75" hidden="1">
      <c r="A27" s="1264"/>
      <c r="B27" s="1375" t="s">
        <v>35</v>
      </c>
      <c r="C27" s="1246"/>
      <c r="D27" s="1250"/>
      <c r="E27" s="1251"/>
    </row>
    <row r="28" spans="1:5" ht="12.75" hidden="1">
      <c r="A28" s="1264"/>
      <c r="B28" s="1375" t="s">
        <v>35</v>
      </c>
      <c r="C28" s="1246"/>
      <c r="D28" s="1250"/>
      <c r="E28" s="1251"/>
    </row>
    <row r="29" spans="1:5" ht="12.75">
      <c r="A29" s="1265"/>
      <c r="B29" s="1371" t="s">
        <v>225</v>
      </c>
      <c r="C29" s="1250">
        <v>0</v>
      </c>
      <c r="D29" s="1250"/>
      <c r="E29" s="1251"/>
    </row>
    <row r="30" spans="1:5" ht="18.75" customHeight="1">
      <c r="A30" s="1266" t="s">
        <v>40</v>
      </c>
      <c r="B30" s="1374" t="s">
        <v>1316</v>
      </c>
      <c r="C30" s="1260">
        <v>0</v>
      </c>
      <c r="D30" s="1248"/>
      <c r="E30" s="1249"/>
    </row>
    <row r="31" spans="1:5" ht="12.75" hidden="1">
      <c r="A31" s="1264"/>
      <c r="B31" s="1375" t="s">
        <v>35</v>
      </c>
      <c r="C31" s="1246"/>
      <c r="D31" s="1246"/>
      <c r="E31" s="1247"/>
    </row>
    <row r="32" spans="1:5" ht="12.75" hidden="1">
      <c r="A32" s="1264"/>
      <c r="B32" s="1375" t="s">
        <v>35</v>
      </c>
      <c r="C32" s="1246"/>
      <c r="D32" s="1246"/>
      <c r="E32" s="1247"/>
    </row>
    <row r="33" spans="1:5" ht="12.75">
      <c r="A33" s="1265"/>
      <c r="B33" s="1376" t="s">
        <v>226</v>
      </c>
      <c r="C33" s="1256">
        <v>0</v>
      </c>
      <c r="D33" s="1250"/>
      <c r="E33" s="1251"/>
    </row>
    <row r="34" spans="1:5" ht="12.75" hidden="1">
      <c r="A34" s="1265"/>
      <c r="B34" s="1375"/>
      <c r="C34" s="1246"/>
      <c r="D34" s="1250"/>
      <c r="E34" s="1251"/>
    </row>
    <row r="35" spans="1:5" ht="12.75" hidden="1">
      <c r="A35" s="1265"/>
      <c r="B35" s="1375"/>
      <c r="C35" s="1246"/>
      <c r="D35" s="1250"/>
      <c r="E35" s="1251"/>
    </row>
    <row r="36" spans="1:5" ht="12.75" hidden="1">
      <c r="A36" s="1265"/>
      <c r="B36" s="1375"/>
      <c r="C36" s="1246"/>
      <c r="D36" s="1250"/>
      <c r="E36" s="1251"/>
    </row>
    <row r="37" spans="1:5" ht="12.75" hidden="1">
      <c r="A37" s="1265"/>
      <c r="B37" s="1375"/>
      <c r="C37" s="1246"/>
      <c r="D37" s="1250"/>
      <c r="E37" s="1251"/>
    </row>
    <row r="38" spans="1:5" ht="12.75" hidden="1">
      <c r="A38" s="1265"/>
      <c r="B38" s="1375"/>
      <c r="C38" s="1246"/>
      <c r="D38" s="1250"/>
      <c r="E38" s="1251"/>
    </row>
    <row r="39" spans="1:5" ht="12.75">
      <c r="A39" s="1265"/>
      <c r="B39" s="1371" t="s">
        <v>227</v>
      </c>
      <c r="C39" s="1250">
        <v>0</v>
      </c>
      <c r="D39" s="1250"/>
      <c r="E39" s="1251"/>
    </row>
    <row r="40" spans="1:5" ht="12.75">
      <c r="A40" s="1265"/>
      <c r="B40" s="1377" t="s">
        <v>228</v>
      </c>
      <c r="C40" s="1257">
        <v>0</v>
      </c>
      <c r="D40" s="1250"/>
      <c r="E40" s="1251"/>
    </row>
    <row r="41" spans="1:5" ht="12.75">
      <c r="A41" s="1264"/>
      <c r="B41" s="1371" t="s">
        <v>229</v>
      </c>
      <c r="C41" s="1250">
        <v>0</v>
      </c>
      <c r="D41" s="1246"/>
      <c r="E41" s="1247"/>
    </row>
    <row r="42" spans="1:5" ht="12.75" hidden="1">
      <c r="A42" s="1264"/>
      <c r="B42" s="1375"/>
      <c r="C42" s="1246"/>
      <c r="D42" s="1246"/>
      <c r="E42" s="1247"/>
    </row>
    <row r="43" spans="1:5" ht="12.75" hidden="1">
      <c r="A43" s="1264"/>
      <c r="B43" s="1375"/>
      <c r="C43" s="1246"/>
      <c r="D43" s="1246"/>
      <c r="E43" s="1247"/>
    </row>
    <row r="44" spans="1:5" ht="12.75" hidden="1">
      <c r="A44" s="1264"/>
      <c r="B44" s="1375"/>
      <c r="C44" s="1246"/>
      <c r="D44" s="1246"/>
      <c r="E44" s="1247"/>
    </row>
    <row r="45" spans="1:5" ht="12.75" hidden="1">
      <c r="A45" s="1267"/>
      <c r="B45" s="1378"/>
      <c r="C45" s="1252"/>
      <c r="D45" s="1252"/>
      <c r="E45" s="1253"/>
    </row>
    <row r="46" spans="1:5" ht="31.5" customHeight="1" thickBot="1">
      <c r="A46" s="1268" t="s">
        <v>41</v>
      </c>
      <c r="B46" s="1379" t="s">
        <v>1317</v>
      </c>
      <c r="C46" s="1276">
        <v>0</v>
      </c>
      <c r="D46" s="1276">
        <f>D8+D20+D29+D30+D33+D39</f>
        <v>0</v>
      </c>
      <c r="E46" s="1277">
        <f>E8+E20+E29+E30+E33+E39</f>
        <v>0</v>
      </c>
    </row>
    <row r="47" spans="1:5" ht="24.75" customHeight="1" thickBot="1">
      <c r="A47" s="1279"/>
      <c r="B47" s="1280"/>
      <c r="C47" s="1281"/>
      <c r="D47" s="1281"/>
      <c r="E47" s="1281"/>
    </row>
    <row r="48" spans="1:5" ht="30.75" customHeight="1">
      <c r="A48" s="1278" t="s">
        <v>42</v>
      </c>
      <c r="B48" s="1380" t="s">
        <v>256</v>
      </c>
      <c r="C48" s="1273">
        <v>0</v>
      </c>
      <c r="D48" s="1244"/>
      <c r="E48" s="1245"/>
    </row>
    <row r="49" spans="1:5" ht="12.75" hidden="1">
      <c r="A49" s="1272"/>
      <c r="B49" s="1373"/>
      <c r="C49" s="1246"/>
      <c r="D49" s="1246"/>
      <c r="E49" s="1247"/>
    </row>
    <row r="50" spans="1:5" ht="12.75" hidden="1">
      <c r="A50" s="1272"/>
      <c r="B50" s="1373" t="s">
        <v>35</v>
      </c>
      <c r="C50" s="1246"/>
      <c r="D50" s="1246"/>
      <c r="E50" s="1247"/>
    </row>
    <row r="51" spans="1:5" ht="12.75" hidden="1">
      <c r="A51" s="1272"/>
      <c r="B51" s="1373" t="s">
        <v>35</v>
      </c>
      <c r="C51" s="1246"/>
      <c r="D51" s="1246"/>
      <c r="E51" s="1247"/>
    </row>
    <row r="52" spans="1:5" ht="12.75" hidden="1">
      <c r="A52" s="1272"/>
      <c r="B52" s="1373" t="s">
        <v>35</v>
      </c>
      <c r="C52" s="1246"/>
      <c r="D52" s="1246"/>
      <c r="E52" s="1247"/>
    </row>
    <row r="53" spans="1:5" ht="12.75" hidden="1">
      <c r="A53" s="1272"/>
      <c r="B53" s="1373" t="s">
        <v>35</v>
      </c>
      <c r="C53" s="1246"/>
      <c r="D53" s="1246"/>
      <c r="E53" s="1247"/>
    </row>
    <row r="54" spans="1:5" ht="12.75">
      <c r="A54" s="1270"/>
      <c r="B54" s="1261" t="s">
        <v>232</v>
      </c>
      <c r="C54" s="1258">
        <v>0</v>
      </c>
      <c r="D54" s="1250"/>
      <c r="E54" s="1251"/>
    </row>
    <row r="55" spans="1:5" ht="12.75">
      <c r="A55" s="1270"/>
      <c r="B55" s="1372" t="s">
        <v>231</v>
      </c>
      <c r="C55" s="1275">
        <v>0</v>
      </c>
      <c r="D55" s="1250"/>
      <c r="E55" s="1251"/>
    </row>
    <row r="56" spans="1:5" ht="12.75">
      <c r="A56" s="1270"/>
      <c r="B56" s="1372" t="s">
        <v>230</v>
      </c>
      <c r="C56" s="1275">
        <v>0</v>
      </c>
      <c r="D56" s="1250"/>
      <c r="E56" s="1251">
        <f>SUM(E57)</f>
        <v>0</v>
      </c>
    </row>
    <row r="57" spans="1:5" ht="12.75" hidden="1">
      <c r="A57" s="1271"/>
      <c r="B57" s="1381"/>
      <c r="C57" s="1258"/>
      <c r="D57" s="1258"/>
      <c r="E57" s="1259"/>
    </row>
    <row r="58" spans="1:5" ht="16.5" customHeight="1" thickBot="1">
      <c r="A58" s="1271"/>
      <c r="B58" s="1382"/>
      <c r="C58" s="1274">
        <v>0</v>
      </c>
      <c r="D58" s="1258"/>
      <c r="E58" s="1259"/>
    </row>
    <row r="59" spans="1:5" ht="24.75" customHeight="1">
      <c r="A59" s="1385" t="s">
        <v>43</v>
      </c>
      <c r="B59" s="1386" t="s">
        <v>257</v>
      </c>
      <c r="C59" s="1387">
        <v>0</v>
      </c>
      <c r="D59" s="1388"/>
      <c r="E59" s="1389"/>
    </row>
    <row r="60" spans="1:5" ht="14.25" customHeight="1">
      <c r="A60" s="1390"/>
      <c r="B60" s="1391" t="s">
        <v>233</v>
      </c>
      <c r="C60" s="1246">
        <v>0</v>
      </c>
      <c r="D60" s="1250"/>
      <c r="E60" s="1251"/>
    </row>
    <row r="61" spans="1:5" ht="15.75" customHeight="1">
      <c r="A61" s="1390"/>
      <c r="B61" s="1391" t="s">
        <v>234</v>
      </c>
      <c r="C61" s="1246">
        <v>0</v>
      </c>
      <c r="D61" s="1250"/>
      <c r="E61" s="1251"/>
    </row>
    <row r="62" spans="1:5" ht="13.5" customHeight="1">
      <c r="A62" s="1390"/>
      <c r="B62" s="1391" t="s">
        <v>235</v>
      </c>
      <c r="C62" s="1246">
        <v>0</v>
      </c>
      <c r="D62" s="1250"/>
      <c r="E62" s="1251"/>
    </row>
    <row r="63" spans="1:5" ht="14.25" customHeight="1">
      <c r="A63" s="1390"/>
      <c r="B63" s="1391" t="s">
        <v>236</v>
      </c>
      <c r="C63" s="1246">
        <v>0</v>
      </c>
      <c r="D63" s="1250"/>
      <c r="E63" s="1251"/>
    </row>
    <row r="64" spans="1:5" ht="13.5" thickBot="1">
      <c r="A64" s="1392"/>
      <c r="B64" s="1393"/>
      <c r="C64" s="424">
        <v>0</v>
      </c>
      <c r="D64" s="1394"/>
      <c r="E64" s="1395"/>
    </row>
    <row r="65" spans="1:5" ht="19.5" customHeight="1" thickBot="1">
      <c r="A65" s="1269" t="s">
        <v>44</v>
      </c>
      <c r="B65" s="1383" t="s">
        <v>770</v>
      </c>
      <c r="C65" s="1254">
        <v>0</v>
      </c>
      <c r="D65" s="1254"/>
      <c r="E65" s="1255"/>
    </row>
    <row r="66" spans="1:5" ht="28.5" customHeight="1" thickBot="1">
      <c r="A66" s="1268" t="s">
        <v>45</v>
      </c>
      <c r="B66" s="1384" t="s">
        <v>2</v>
      </c>
      <c r="C66" s="1262">
        <v>0</v>
      </c>
      <c r="D66" s="1262"/>
      <c r="E66" s="1263"/>
    </row>
  </sheetData>
  <sheetProtection/>
  <mergeCells count="6">
    <mergeCell ref="B3:E3"/>
    <mergeCell ref="D1:E1"/>
    <mergeCell ref="D5:E5"/>
    <mergeCell ref="C6:C7"/>
    <mergeCell ref="D6:D7"/>
    <mergeCell ref="E6:E7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2:H3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0.5625" style="0" customWidth="1"/>
    <col min="3" max="3" width="9.140625" style="0" hidden="1" customWidth="1"/>
    <col min="5" max="5" width="29.57421875" style="0" customWidth="1"/>
    <col min="7" max="7" width="10.57421875" style="0" customWidth="1"/>
    <col min="8" max="8" width="9.7109375" style="0" bestFit="1" customWidth="1"/>
  </cols>
  <sheetData>
    <row r="2" ht="12.75">
      <c r="H2" s="352" t="s">
        <v>1323</v>
      </c>
    </row>
    <row r="4" spans="5:8" ht="15">
      <c r="E4" s="1524" t="s">
        <v>81</v>
      </c>
      <c r="F4" s="1524"/>
      <c r="G4" s="1524"/>
      <c r="H4" s="1524"/>
    </row>
    <row r="5" spans="5:8" ht="14.25" thickBot="1">
      <c r="E5" s="59"/>
      <c r="F5" s="59"/>
      <c r="G5" s="59"/>
      <c r="H5" s="59"/>
    </row>
    <row r="6" spans="5:8" ht="15.75" thickBot="1">
      <c r="E6" s="60"/>
      <c r="F6" s="66" t="s">
        <v>38</v>
      </c>
      <c r="G6" s="66" t="s">
        <v>39</v>
      </c>
      <c r="H6" s="67" t="s">
        <v>381</v>
      </c>
    </row>
    <row r="7" spans="5:8" ht="15">
      <c r="E7" s="68" t="s">
        <v>82</v>
      </c>
      <c r="F7" s="61"/>
      <c r="G7" s="61"/>
      <c r="H7" s="62"/>
    </row>
    <row r="8" spans="5:8" ht="15">
      <c r="E8" s="1525" t="s">
        <v>73</v>
      </c>
      <c r="F8" s="1526"/>
      <c r="G8" s="1526"/>
      <c r="H8" s="1527"/>
    </row>
    <row r="9" spans="5:8" ht="13.5">
      <c r="E9" s="47" t="s">
        <v>522</v>
      </c>
      <c r="F9" s="45">
        <v>15072</v>
      </c>
      <c r="G9" s="45">
        <v>15072</v>
      </c>
      <c r="H9" s="46">
        <v>0</v>
      </c>
    </row>
    <row r="10" spans="5:8" ht="13.5">
      <c r="E10" s="47"/>
      <c r="F10" s="45"/>
      <c r="G10" s="45"/>
      <c r="H10" s="46"/>
    </row>
    <row r="11" spans="5:8" ht="13.5">
      <c r="E11" s="47"/>
      <c r="F11" s="45"/>
      <c r="G11" s="45"/>
      <c r="H11" s="46"/>
    </row>
    <row r="12" spans="5:8" ht="13.5">
      <c r="E12" s="47"/>
      <c r="F12" s="45"/>
      <c r="G12" s="45"/>
      <c r="H12" s="46"/>
    </row>
    <row r="13" spans="5:8" ht="13.5">
      <c r="E13" s="47"/>
      <c r="F13" s="45"/>
      <c r="G13" s="45"/>
      <c r="H13" s="46"/>
    </row>
    <row r="14" spans="5:8" ht="13.5">
      <c r="E14" s="47"/>
      <c r="F14" s="45"/>
      <c r="G14" s="45"/>
      <c r="H14" s="46"/>
    </row>
    <row r="15" spans="5:8" ht="13.5">
      <c r="E15" s="47"/>
      <c r="F15" s="45"/>
      <c r="G15" s="45"/>
      <c r="H15" s="46"/>
    </row>
    <row r="16" spans="5:8" ht="13.5">
      <c r="E16" s="47"/>
      <c r="F16" s="45"/>
      <c r="G16" s="45"/>
      <c r="H16" s="46"/>
    </row>
    <row r="17" spans="5:8" ht="12" customHeight="1">
      <c r="E17" s="47"/>
      <c r="F17" s="45"/>
      <c r="G17" s="45"/>
      <c r="H17" s="46"/>
    </row>
    <row r="18" spans="5:8" ht="12" customHeight="1">
      <c r="E18" s="47"/>
      <c r="F18" s="45"/>
      <c r="G18" s="45"/>
      <c r="H18" s="46"/>
    </row>
    <row r="19" spans="5:8" ht="12" customHeight="1">
      <c r="E19" s="47"/>
      <c r="F19" s="45"/>
      <c r="G19" s="45"/>
      <c r="H19" s="46"/>
    </row>
    <row r="20" spans="5:8" ht="15">
      <c r="E20" s="1525" t="s">
        <v>83</v>
      </c>
      <c r="F20" s="1526"/>
      <c r="G20" s="1526"/>
      <c r="H20" s="1527"/>
    </row>
    <row r="21" spans="5:8" ht="13.5">
      <c r="E21" s="47"/>
      <c r="F21" s="45"/>
      <c r="G21" s="45"/>
      <c r="H21" s="46"/>
    </row>
    <row r="22" spans="5:8" ht="13.5">
      <c r="E22" s="47"/>
      <c r="F22" s="45"/>
      <c r="G22" s="45"/>
      <c r="H22" s="46"/>
    </row>
    <row r="23" spans="5:8" ht="13.5">
      <c r="E23" s="47"/>
      <c r="F23" s="45"/>
      <c r="G23" s="45"/>
      <c r="H23" s="46"/>
    </row>
    <row r="24" spans="5:8" ht="13.5">
      <c r="E24" s="47"/>
      <c r="F24" s="45"/>
      <c r="G24" s="45"/>
      <c r="H24" s="46"/>
    </row>
    <row r="25" spans="5:8" ht="13.5">
      <c r="E25" s="47"/>
      <c r="F25" s="45"/>
      <c r="G25" s="45"/>
      <c r="H25" s="46"/>
    </row>
    <row r="26" spans="5:8" ht="13.5">
      <c r="E26" s="47"/>
      <c r="F26" s="45"/>
      <c r="G26" s="45"/>
      <c r="H26" s="46"/>
    </row>
    <row r="27" spans="5:8" ht="13.5">
      <c r="E27" s="47"/>
      <c r="F27" s="45"/>
      <c r="G27" s="45"/>
      <c r="H27" s="46"/>
    </row>
    <row r="28" spans="5:8" ht="13.5">
      <c r="E28" s="47"/>
      <c r="F28" s="45"/>
      <c r="G28" s="45"/>
      <c r="H28" s="46"/>
    </row>
    <row r="29" spans="5:8" ht="13.5">
      <c r="E29" s="47"/>
      <c r="F29" s="45"/>
      <c r="G29" s="45"/>
      <c r="H29" s="46"/>
    </row>
    <row r="30" spans="5:8" ht="13.5">
      <c r="E30" s="47"/>
      <c r="F30" s="45"/>
      <c r="G30" s="45"/>
      <c r="H30" s="46"/>
    </row>
    <row r="31" spans="5:8" ht="13.5">
      <c r="E31" s="47"/>
      <c r="F31" s="45"/>
      <c r="G31" s="45"/>
      <c r="H31" s="46"/>
    </row>
    <row r="32" spans="5:8" ht="14.25" thickBot="1">
      <c r="E32" s="63"/>
      <c r="F32" s="64"/>
      <c r="G32" s="64"/>
      <c r="H32" s="65"/>
    </row>
  </sheetData>
  <sheetProtection/>
  <mergeCells count="3">
    <mergeCell ref="E4:H4"/>
    <mergeCell ref="E8:H8"/>
    <mergeCell ref="E20:H20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7109375" style="170" customWidth="1"/>
    <col min="2" max="2" width="9.140625" style="170" customWidth="1"/>
    <col min="3" max="3" width="20.140625" style="170" customWidth="1"/>
    <col min="4" max="4" width="12.8515625" style="170" customWidth="1"/>
    <col min="5" max="5" width="12.00390625" style="170" customWidth="1"/>
    <col min="6" max="6" width="15.00390625" style="170" customWidth="1"/>
    <col min="7" max="10" width="13.7109375" style="170" customWidth="1"/>
    <col min="11" max="11" width="14.00390625" style="170" customWidth="1"/>
    <col min="12" max="12" width="12.7109375" style="170" customWidth="1"/>
    <col min="13" max="16384" width="9.140625" style="170" customWidth="1"/>
  </cols>
  <sheetData>
    <row r="1" spans="2:6" ht="13.5">
      <c r="B1" s="182"/>
      <c r="C1" s="182"/>
      <c r="D1" s="182"/>
      <c r="E1" s="182"/>
      <c r="F1" s="353" t="s">
        <v>1330</v>
      </c>
    </row>
    <row r="2" spans="2:11" ht="13.5">
      <c r="B2" s="182"/>
      <c r="C2" s="182"/>
      <c r="D2" s="182"/>
      <c r="E2" s="182"/>
      <c r="F2" s="182"/>
      <c r="J2" s="171"/>
      <c r="K2" s="172"/>
    </row>
    <row r="3" spans="2:6" ht="13.5">
      <c r="B3" s="182"/>
      <c r="C3" s="182"/>
      <c r="D3" s="182"/>
      <c r="E3" s="182"/>
      <c r="F3" s="182"/>
    </row>
    <row r="4" spans="2:6" ht="13.5">
      <c r="B4" s="182"/>
      <c r="C4" s="182"/>
      <c r="D4" s="182"/>
      <c r="E4" s="182"/>
      <c r="F4" s="182"/>
    </row>
    <row r="5" spans="2:7" ht="15">
      <c r="B5" s="182"/>
      <c r="C5" s="1532" t="s">
        <v>397</v>
      </c>
      <c r="D5" s="1533"/>
      <c r="E5" s="1533"/>
      <c r="F5" s="1533"/>
      <c r="G5" s="173"/>
    </row>
    <row r="6" spans="2:6" ht="13.5">
      <c r="B6" s="182"/>
      <c r="C6" s="182"/>
      <c r="D6" s="182"/>
      <c r="E6" s="182"/>
      <c r="F6" s="182"/>
    </row>
    <row r="7" spans="2:6" ht="13.5">
      <c r="B7" s="182"/>
      <c r="C7" s="182"/>
      <c r="D7" s="182"/>
      <c r="E7" s="182"/>
      <c r="F7" s="182"/>
    </row>
    <row r="8" spans="2:14" ht="14.25" thickBot="1">
      <c r="B8" s="182"/>
      <c r="C8" s="182"/>
      <c r="D8" s="182"/>
      <c r="E8" s="182"/>
      <c r="F8" s="182"/>
      <c r="K8" s="174"/>
      <c r="N8" s="175"/>
    </row>
    <row r="9" spans="2:14" ht="14.25">
      <c r="B9" s="182"/>
      <c r="C9" s="1542" t="s">
        <v>398</v>
      </c>
      <c r="D9" s="186" t="s">
        <v>399</v>
      </c>
      <c r="E9" s="187" t="s">
        <v>400</v>
      </c>
      <c r="F9" s="1530" t="s">
        <v>401</v>
      </c>
      <c r="G9" s="176"/>
      <c r="H9" s="177"/>
      <c r="I9" s="177"/>
      <c r="J9" s="177"/>
      <c r="K9" s="175"/>
      <c r="L9" s="175"/>
      <c r="M9" s="175"/>
      <c r="N9" s="175"/>
    </row>
    <row r="10" spans="2:14" ht="15" thickBot="1">
      <c r="B10" s="182"/>
      <c r="C10" s="1543"/>
      <c r="D10" s="188" t="s">
        <v>402</v>
      </c>
      <c r="E10" s="189" t="s">
        <v>403</v>
      </c>
      <c r="F10" s="1531"/>
      <c r="G10" s="176"/>
      <c r="H10" s="176"/>
      <c r="I10" s="176"/>
      <c r="J10" s="177"/>
      <c r="K10" s="176"/>
      <c r="L10" s="175"/>
      <c r="M10" s="175"/>
      <c r="N10" s="175"/>
    </row>
    <row r="11" spans="2:13" ht="13.5">
      <c r="B11" s="182"/>
      <c r="C11" s="190"/>
      <c r="D11" s="191"/>
      <c r="E11" s="190"/>
      <c r="F11" s="192"/>
      <c r="G11" s="178"/>
      <c r="H11" s="178"/>
      <c r="I11" s="178"/>
      <c r="J11" s="178"/>
      <c r="K11" s="178"/>
      <c r="L11" s="175"/>
      <c r="M11" s="175"/>
    </row>
    <row r="12" spans="2:11" ht="13.5">
      <c r="B12" s="182"/>
      <c r="C12" s="193" t="s">
        <v>1326</v>
      </c>
      <c r="D12" s="410">
        <v>40414</v>
      </c>
      <c r="E12" s="193" t="s">
        <v>1328</v>
      </c>
      <c r="F12" s="409">
        <v>40755</v>
      </c>
      <c r="G12" s="179"/>
      <c r="H12" s="179"/>
      <c r="I12" s="179"/>
      <c r="J12" s="179"/>
      <c r="K12" s="179"/>
    </row>
    <row r="13" spans="2:11" ht="13.5">
      <c r="B13" s="182"/>
      <c r="C13" s="194" t="s">
        <v>1327</v>
      </c>
      <c r="D13" s="410">
        <v>40531</v>
      </c>
      <c r="E13" s="193" t="s">
        <v>1329</v>
      </c>
      <c r="F13" s="409">
        <v>40885</v>
      </c>
      <c r="G13" s="178"/>
      <c r="H13" s="178"/>
      <c r="I13" s="178"/>
      <c r="J13" s="178"/>
      <c r="K13" s="177"/>
    </row>
    <row r="14" spans="2:11" ht="14.25" thickBot="1">
      <c r="B14" s="182"/>
      <c r="C14" s="195"/>
      <c r="D14" s="196"/>
      <c r="E14" s="195"/>
      <c r="F14" s="197"/>
      <c r="G14" s="178"/>
      <c r="H14" s="178"/>
      <c r="I14" s="178"/>
      <c r="J14" s="178"/>
      <c r="K14" s="178"/>
    </row>
    <row r="15" spans="2:11" ht="13.5">
      <c r="B15" s="182"/>
      <c r="C15" s="191"/>
      <c r="D15" s="191"/>
      <c r="E15" s="191"/>
      <c r="F15" s="191"/>
      <c r="G15" s="178"/>
      <c r="H15" s="178"/>
      <c r="I15" s="178"/>
      <c r="J15" s="178"/>
      <c r="K15" s="178"/>
    </row>
    <row r="16" spans="2:11" ht="13.5">
      <c r="B16" s="182"/>
      <c r="C16" s="191"/>
      <c r="D16" s="191"/>
      <c r="E16" s="191"/>
      <c r="F16" s="191"/>
      <c r="G16" s="178"/>
      <c r="H16" s="178"/>
      <c r="I16" s="178"/>
      <c r="J16" s="178"/>
      <c r="K16" s="178"/>
    </row>
    <row r="17" spans="2:11" ht="13.5">
      <c r="B17" s="182"/>
      <c r="C17" s="191"/>
      <c r="D17" s="191"/>
      <c r="E17" s="191"/>
      <c r="F17" s="191"/>
      <c r="G17" s="178"/>
      <c r="H17" s="178"/>
      <c r="I17" s="178"/>
      <c r="J17" s="178"/>
      <c r="K17" s="178"/>
    </row>
    <row r="18" spans="2:11" ht="13.5">
      <c r="B18" s="182"/>
      <c r="C18" s="191"/>
      <c r="D18" s="191"/>
      <c r="E18" s="191"/>
      <c r="F18" s="191"/>
      <c r="G18" s="178"/>
      <c r="H18" s="178"/>
      <c r="I18" s="178"/>
      <c r="J18" s="178"/>
      <c r="K18" s="178"/>
    </row>
    <row r="19" spans="2:11" ht="14.25" thickBot="1">
      <c r="B19" s="182"/>
      <c r="C19" s="191"/>
      <c r="D19" s="191"/>
      <c r="E19" s="191"/>
      <c r="F19" s="191"/>
      <c r="G19" s="178"/>
      <c r="H19" s="178"/>
      <c r="I19" s="178"/>
      <c r="J19" s="178"/>
      <c r="K19" s="178"/>
    </row>
    <row r="20" spans="2:11" ht="12.75">
      <c r="B20" s="1540" t="s">
        <v>407</v>
      </c>
      <c r="C20" s="1534" t="s">
        <v>404</v>
      </c>
      <c r="D20" s="1536" t="s">
        <v>405</v>
      </c>
      <c r="E20" s="1537"/>
      <c r="F20" s="1540" t="s">
        <v>406</v>
      </c>
      <c r="G20" s="175"/>
      <c r="H20" s="175"/>
      <c r="I20" s="175"/>
      <c r="J20" s="175"/>
      <c r="K20" s="175"/>
    </row>
    <row r="21" spans="2:11" ht="13.5" thickBot="1">
      <c r="B21" s="1541"/>
      <c r="C21" s="1535"/>
      <c r="D21" s="1538"/>
      <c r="E21" s="1539"/>
      <c r="F21" s="1541"/>
      <c r="G21" s="180"/>
      <c r="H21" s="175"/>
      <c r="I21" s="175"/>
      <c r="J21" s="175"/>
      <c r="K21" s="175"/>
    </row>
    <row r="22" spans="2:11" ht="15" customHeight="1">
      <c r="B22" s="183"/>
      <c r="C22" s="198"/>
      <c r="D22" s="385"/>
      <c r="E22" s="386"/>
      <c r="F22" s="183"/>
      <c r="G22" s="180"/>
      <c r="H22" s="175"/>
      <c r="I22" s="175"/>
      <c r="J22" s="175"/>
      <c r="K22" s="175"/>
    </row>
    <row r="23" spans="2:11" ht="15" customHeight="1">
      <c r="B23" s="184"/>
      <c r="C23" s="199"/>
      <c r="D23" s="381"/>
      <c r="E23" s="382"/>
      <c r="F23" s="184"/>
      <c r="G23" s="175"/>
      <c r="H23" s="175"/>
      <c r="I23" s="175"/>
      <c r="J23" s="175"/>
      <c r="K23" s="175"/>
    </row>
    <row r="24" spans="2:11" ht="15" customHeight="1">
      <c r="B24" s="184"/>
      <c r="C24" s="200"/>
      <c r="D24" s="381"/>
      <c r="E24" s="382"/>
      <c r="F24" s="184"/>
      <c r="G24" s="181"/>
      <c r="H24" s="175"/>
      <c r="I24" s="175"/>
      <c r="J24" s="175"/>
      <c r="K24" s="175"/>
    </row>
    <row r="25" spans="2:11" ht="15" customHeight="1">
      <c r="B25" s="184"/>
      <c r="C25" s="200"/>
      <c r="D25" s="381"/>
      <c r="E25" s="382"/>
      <c r="F25" s="184"/>
      <c r="G25" s="175"/>
      <c r="H25" s="175"/>
      <c r="I25" s="175"/>
      <c r="J25" s="175"/>
      <c r="K25" s="175"/>
    </row>
    <row r="26" spans="2:6" ht="15" customHeight="1">
      <c r="B26" s="184"/>
      <c r="C26" s="200"/>
      <c r="D26" s="381"/>
      <c r="E26" s="382"/>
      <c r="F26" s="184"/>
    </row>
    <row r="27" spans="2:7" ht="15" customHeight="1">
      <c r="B27" s="184"/>
      <c r="C27" s="200"/>
      <c r="D27" s="381"/>
      <c r="E27" s="382"/>
      <c r="F27" s="184"/>
      <c r="G27" s="180"/>
    </row>
    <row r="28" spans="2:7" ht="15" customHeight="1">
      <c r="B28" s="184"/>
      <c r="C28" s="200"/>
      <c r="D28" s="381"/>
      <c r="E28" s="382"/>
      <c r="F28" s="184"/>
      <c r="G28" s="180"/>
    </row>
    <row r="29" spans="2:6" ht="15" customHeight="1">
      <c r="B29" s="184"/>
      <c r="C29" s="200"/>
      <c r="D29" s="381"/>
      <c r="E29" s="382"/>
      <c r="F29" s="184"/>
    </row>
    <row r="30" spans="2:7" ht="15" customHeight="1">
      <c r="B30" s="184"/>
      <c r="C30" s="199"/>
      <c r="D30" s="381"/>
      <c r="E30" s="382"/>
      <c r="F30" s="184"/>
      <c r="G30" s="180"/>
    </row>
    <row r="31" spans="2:7" ht="15" customHeight="1">
      <c r="B31" s="184"/>
      <c r="C31" s="199"/>
      <c r="D31" s="381"/>
      <c r="E31" s="382"/>
      <c r="F31" s="184"/>
      <c r="G31" s="180"/>
    </row>
    <row r="32" spans="2:6" ht="15" customHeight="1">
      <c r="B32" s="184"/>
      <c r="C32" s="199"/>
      <c r="D32" s="381"/>
      <c r="E32" s="382"/>
      <c r="F32" s="184"/>
    </row>
    <row r="33" spans="2:7" ht="15" customHeight="1" thickBot="1">
      <c r="B33" s="185"/>
      <c r="C33" s="201"/>
      <c r="D33" s="383"/>
      <c r="E33" s="384"/>
      <c r="F33" s="185"/>
      <c r="G33" s="180"/>
    </row>
    <row r="34" spans="4:7" ht="12.75">
      <c r="D34" s="1528"/>
      <c r="E34" s="1529"/>
      <c r="G34" s="180"/>
    </row>
    <row r="36" ht="12.75">
      <c r="G36" s="180"/>
    </row>
  </sheetData>
  <sheetProtection/>
  <mergeCells count="8">
    <mergeCell ref="D34:E34"/>
    <mergeCell ref="F9:F10"/>
    <mergeCell ref="C5:F5"/>
    <mergeCell ref="C20:C21"/>
    <mergeCell ref="D20:E21"/>
    <mergeCell ref="B20:B21"/>
    <mergeCell ref="F20:F21"/>
    <mergeCell ref="C9:C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0"/>
  <sheetViews>
    <sheetView zoomScalePageLayoutView="0" workbookViewId="0" topLeftCell="A5">
      <selection activeCell="L6" sqref="L6"/>
    </sheetView>
  </sheetViews>
  <sheetFormatPr defaultColWidth="9.140625" defaultRowHeight="12.75"/>
  <cols>
    <col min="1" max="4" width="9.140625" style="202" customWidth="1"/>
    <col min="5" max="5" width="8.421875" style="202" customWidth="1"/>
    <col min="6" max="6" width="3.7109375" style="202" customWidth="1"/>
    <col min="7" max="7" width="9.7109375" style="202" customWidth="1"/>
    <col min="8" max="8" width="7.57421875" style="202" hidden="1" customWidth="1"/>
    <col min="9" max="9" width="9.57421875" style="202" customWidth="1"/>
    <col min="10" max="10" width="11.8515625" style="202" customWidth="1"/>
    <col min="11" max="16384" width="9.140625" style="202" customWidth="1"/>
  </cols>
  <sheetData>
    <row r="1" spans="6:10" ht="15">
      <c r="F1" t="s">
        <v>578</v>
      </c>
      <c r="G1" s="203"/>
      <c r="H1" s="203"/>
      <c r="J1" s="354"/>
    </row>
    <row r="2" spans="5:10" ht="12.75">
      <c r="E2" s="1572" t="s">
        <v>579</v>
      </c>
      <c r="F2" s="1496"/>
      <c r="G2" s="1496"/>
      <c r="H2" s="1496"/>
      <c r="I2" s="1496"/>
      <c r="J2" s="1496"/>
    </row>
    <row r="3" spans="5:10" ht="12.75">
      <c r="E3" s="719"/>
      <c r="F3" s="216"/>
      <c r="G3" s="216"/>
      <c r="H3" s="216"/>
      <c r="I3" s="216"/>
      <c r="J3" s="216"/>
    </row>
    <row r="4" spans="5:10" ht="12.75" hidden="1">
      <c r="E4" s="719"/>
      <c r="F4" s="216"/>
      <c r="G4" s="216"/>
      <c r="H4" s="216"/>
      <c r="I4" s="216"/>
      <c r="J4" s="216"/>
    </row>
    <row r="5" spans="1:10" ht="12.75">
      <c r="A5" s="1577" t="s">
        <v>574</v>
      </c>
      <c r="B5" s="1577"/>
      <c r="C5" s="1577"/>
      <c r="D5" s="1577"/>
      <c r="E5" s="1577"/>
      <c r="F5" s="1577"/>
      <c r="G5" s="1577"/>
      <c r="H5" s="1577"/>
      <c r="I5" s="1577"/>
      <c r="J5" s="1577"/>
    </row>
    <row r="6" spans="1:11" ht="12.75">
      <c r="A6" s="1578"/>
      <c r="B6" s="1578"/>
      <c r="C6" s="1578"/>
      <c r="D6" s="1578"/>
      <c r="E6" s="1578"/>
      <c r="F6" s="1578"/>
      <c r="G6" s="1578"/>
      <c r="H6" s="1578"/>
      <c r="I6" s="1578"/>
      <c r="J6" s="1578"/>
      <c r="K6" s="202" t="s">
        <v>409</v>
      </c>
    </row>
    <row r="7" spans="1:10" ht="14.25" hidden="1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 customHeight="1" thickBot="1">
      <c r="A8" s="204"/>
      <c r="B8" s="204"/>
      <c r="C8" s="204"/>
      <c r="D8" s="204"/>
      <c r="E8" s="204"/>
      <c r="F8" s="204"/>
      <c r="G8" s="204"/>
      <c r="H8" s="204"/>
      <c r="I8" s="1582" t="s">
        <v>410</v>
      </c>
      <c r="J8" s="1582"/>
    </row>
    <row r="9" spans="1:10" ht="39" thickBot="1">
      <c r="A9" s="1550" t="s">
        <v>5</v>
      </c>
      <c r="B9" s="1551"/>
      <c r="C9" s="1551"/>
      <c r="D9" s="1551"/>
      <c r="E9" s="1552"/>
      <c r="F9" s="754" t="s">
        <v>411</v>
      </c>
      <c r="G9" s="750" t="s">
        <v>1177</v>
      </c>
      <c r="H9" s="752"/>
      <c r="I9" s="748" t="s">
        <v>1178</v>
      </c>
      <c r="J9" s="750" t="s">
        <v>1179</v>
      </c>
    </row>
    <row r="10" spans="1:10" ht="16.5" customHeight="1" thickBot="1">
      <c r="A10" s="1579">
        <v>1</v>
      </c>
      <c r="B10" s="1580"/>
      <c r="C10" s="1580"/>
      <c r="D10" s="1580"/>
      <c r="E10" s="1581"/>
      <c r="F10" s="735">
        <v>2</v>
      </c>
      <c r="G10" s="751">
        <v>3</v>
      </c>
      <c r="H10" s="753">
        <v>4</v>
      </c>
      <c r="I10" s="749">
        <v>5</v>
      </c>
      <c r="J10" s="751">
        <v>6</v>
      </c>
    </row>
    <row r="11" spans="1:13" ht="16.5" customHeight="1" thickBot="1">
      <c r="A11" s="1586" t="s">
        <v>412</v>
      </c>
      <c r="B11" s="1587"/>
      <c r="C11" s="1587"/>
      <c r="D11" s="1587"/>
      <c r="E11" s="1587"/>
      <c r="F11" s="1587"/>
      <c r="G11" s="1587"/>
      <c r="H11" s="1588"/>
      <c r="I11" s="1587"/>
      <c r="J11" s="1589"/>
      <c r="M11" s="205"/>
    </row>
    <row r="12" spans="1:10" ht="16.5" customHeight="1">
      <c r="A12" s="1563" t="s">
        <v>413</v>
      </c>
      <c r="B12" s="1564"/>
      <c r="C12" s="1564"/>
      <c r="D12" s="1564"/>
      <c r="E12" s="1565"/>
      <c r="F12" s="1575">
        <v>1</v>
      </c>
      <c r="G12" s="1590">
        <v>47555</v>
      </c>
      <c r="H12" s="1548"/>
      <c r="I12" s="1546">
        <v>61635</v>
      </c>
      <c r="J12" s="1546">
        <v>75875</v>
      </c>
    </row>
    <row r="13" spans="1:10" ht="21.75" customHeight="1">
      <c r="A13" s="1566"/>
      <c r="B13" s="1567"/>
      <c r="C13" s="1567"/>
      <c r="D13" s="1567"/>
      <c r="E13" s="1568"/>
      <c r="F13" s="1576"/>
      <c r="G13" s="1545"/>
      <c r="H13" s="1549"/>
      <c r="I13" s="1547"/>
      <c r="J13" s="1547"/>
    </row>
    <row r="14" spans="1:10" ht="16.5" customHeight="1">
      <c r="A14" s="1569" t="s">
        <v>185</v>
      </c>
      <c r="B14" s="1573"/>
      <c r="C14" s="1573"/>
      <c r="D14" s="1573"/>
      <c r="E14" s="1574"/>
      <c r="F14" s="743">
        <v>2</v>
      </c>
      <c r="G14" s="728">
        <v>243119</v>
      </c>
      <c r="H14" s="732"/>
      <c r="I14" s="720">
        <v>135200</v>
      </c>
      <c r="J14" s="720">
        <v>146610</v>
      </c>
    </row>
    <row r="15" spans="1:10" ht="16.5" customHeight="1">
      <c r="A15" s="1554" t="s">
        <v>414</v>
      </c>
      <c r="B15" s="1583"/>
      <c r="C15" s="1583"/>
      <c r="D15" s="1583"/>
      <c r="E15" s="1584"/>
      <c r="F15" s="1593">
        <v>3</v>
      </c>
      <c r="G15" s="1544">
        <v>254517</v>
      </c>
      <c r="H15" s="1548"/>
      <c r="I15" s="1553">
        <v>495000</v>
      </c>
      <c r="J15" s="1553">
        <v>495600</v>
      </c>
    </row>
    <row r="16" spans="1:10" ht="16.5" customHeight="1">
      <c r="A16" s="1585"/>
      <c r="B16" s="1583"/>
      <c r="C16" s="1583"/>
      <c r="D16" s="1583"/>
      <c r="E16" s="1584"/>
      <c r="F16" s="1593"/>
      <c r="G16" s="1545"/>
      <c r="H16" s="1549"/>
      <c r="I16" s="1547"/>
      <c r="J16" s="1547"/>
    </row>
    <row r="17" spans="1:10" ht="16.5" customHeight="1">
      <c r="A17" s="206" t="s">
        <v>143</v>
      </c>
      <c r="B17" s="207"/>
      <c r="C17" s="207"/>
      <c r="D17" s="207"/>
      <c r="E17" s="738"/>
      <c r="F17" s="743">
        <v>4</v>
      </c>
      <c r="G17" s="728">
        <v>4811</v>
      </c>
      <c r="H17" s="732"/>
      <c r="I17" s="720">
        <v>10000</v>
      </c>
      <c r="J17" s="720">
        <v>10000</v>
      </c>
    </row>
    <row r="18" spans="1:10" ht="16.5" customHeight="1">
      <c r="A18" s="1569" t="s">
        <v>415</v>
      </c>
      <c r="B18" s="1570"/>
      <c r="C18" s="1570"/>
      <c r="D18" s="1570"/>
      <c r="E18" s="1571"/>
      <c r="F18" s="743">
        <v>5</v>
      </c>
      <c r="G18" s="728">
        <v>158675</v>
      </c>
      <c r="H18" s="732"/>
      <c r="I18" s="720">
        <v>59000</v>
      </c>
      <c r="J18" s="720">
        <v>60000</v>
      </c>
    </row>
    <row r="19" spans="1:10" ht="16.5" customHeight="1">
      <c r="A19" s="1569" t="s">
        <v>416</v>
      </c>
      <c r="B19" s="1570"/>
      <c r="C19" s="1570"/>
      <c r="D19" s="1570"/>
      <c r="E19" s="1571"/>
      <c r="F19" s="743">
        <v>6</v>
      </c>
      <c r="G19" s="728"/>
      <c r="H19" s="732"/>
      <c r="I19" s="720"/>
      <c r="J19" s="720"/>
    </row>
    <row r="20" spans="1:10" ht="16.5" customHeight="1">
      <c r="A20" s="206" t="s">
        <v>417</v>
      </c>
      <c r="B20" s="207"/>
      <c r="C20" s="207"/>
      <c r="D20" s="207"/>
      <c r="E20" s="738"/>
      <c r="F20" s="743">
        <v>7</v>
      </c>
      <c r="G20" s="728">
        <v>13</v>
      </c>
      <c r="H20" s="732"/>
      <c r="I20" s="720"/>
      <c r="J20" s="720"/>
    </row>
    <row r="21" spans="1:10" ht="16.5" customHeight="1">
      <c r="A21" s="206" t="s">
        <v>418</v>
      </c>
      <c r="B21" s="207"/>
      <c r="C21" s="207"/>
      <c r="D21" s="207"/>
      <c r="E21" s="738"/>
      <c r="F21" s="743">
        <v>8</v>
      </c>
      <c r="G21" s="728">
        <v>61292</v>
      </c>
      <c r="H21" s="732"/>
      <c r="I21" s="720">
        <v>150000</v>
      </c>
      <c r="J21" s="720">
        <v>150000</v>
      </c>
    </row>
    <row r="22" spans="1:10" ht="16.5" customHeight="1">
      <c r="A22" s="206" t="s">
        <v>419</v>
      </c>
      <c r="B22" s="207"/>
      <c r="C22" s="207"/>
      <c r="D22" s="207"/>
      <c r="E22" s="738"/>
      <c r="F22" s="743">
        <v>9</v>
      </c>
      <c r="G22" s="728"/>
      <c r="H22" s="732"/>
      <c r="I22" s="720"/>
      <c r="J22" s="720"/>
    </row>
    <row r="23" spans="1:10" ht="16.5" customHeight="1" thickBot="1">
      <c r="A23" s="338" t="s">
        <v>420</v>
      </c>
      <c r="B23" s="339"/>
      <c r="C23" s="339"/>
      <c r="D23" s="339"/>
      <c r="E23" s="739"/>
      <c r="F23" s="744">
        <v>10</v>
      </c>
      <c r="G23" s="729">
        <v>8308</v>
      </c>
      <c r="H23" s="733"/>
      <c r="I23" s="721">
        <v>1500</v>
      </c>
      <c r="J23" s="721">
        <v>1620</v>
      </c>
    </row>
    <row r="24" spans="1:10" ht="16.5" customHeight="1" thickBot="1">
      <c r="A24" s="350" t="s">
        <v>421</v>
      </c>
      <c r="B24" s="351"/>
      <c r="C24" s="351"/>
      <c r="D24" s="351"/>
      <c r="E24" s="740"/>
      <c r="F24" s="745">
        <v>11</v>
      </c>
      <c r="G24" s="730">
        <f>SUM(G12:G23)</f>
        <v>778290</v>
      </c>
      <c r="H24" s="734"/>
      <c r="I24" s="722">
        <f>SUM(I12:I23)</f>
        <v>912335</v>
      </c>
      <c r="J24" s="722">
        <f>SUM(J12:J23)</f>
        <v>939705</v>
      </c>
    </row>
    <row r="25" spans="1:10" ht="16.5" customHeight="1">
      <c r="A25" s="344" t="s">
        <v>422</v>
      </c>
      <c r="B25" s="345"/>
      <c r="C25" s="345"/>
      <c r="D25" s="345"/>
      <c r="E25" s="741"/>
      <c r="F25" s="746">
        <v>12</v>
      </c>
      <c r="G25" s="731">
        <v>327373</v>
      </c>
      <c r="H25" s="727"/>
      <c r="I25" s="349">
        <v>335000</v>
      </c>
      <c r="J25" s="723">
        <v>330000</v>
      </c>
    </row>
    <row r="26" spans="1:10" ht="16.5" customHeight="1">
      <c r="A26" s="206" t="s">
        <v>423</v>
      </c>
      <c r="B26" s="207"/>
      <c r="C26" s="207"/>
      <c r="D26" s="207"/>
      <c r="E26" s="738"/>
      <c r="F26" s="743">
        <v>13</v>
      </c>
      <c r="G26" s="728">
        <v>83164</v>
      </c>
      <c r="H26" s="724"/>
      <c r="I26" s="208">
        <v>90450</v>
      </c>
      <c r="J26" s="720">
        <v>89100</v>
      </c>
    </row>
    <row r="27" spans="1:10" ht="14.25" customHeight="1">
      <c r="A27" s="1554" t="s">
        <v>424</v>
      </c>
      <c r="B27" s="1555"/>
      <c r="C27" s="1555"/>
      <c r="D27" s="1555"/>
      <c r="E27" s="1556"/>
      <c r="F27" s="1557">
        <v>14</v>
      </c>
      <c r="G27" s="1544">
        <v>240499</v>
      </c>
      <c r="H27" s="1559"/>
      <c r="I27" s="1561">
        <v>251000</v>
      </c>
      <c r="J27" s="1553">
        <v>250000</v>
      </c>
    </row>
    <row r="28" spans="1:10" ht="16.5" customHeight="1">
      <c r="A28" s="1554"/>
      <c r="B28" s="1555"/>
      <c r="C28" s="1555"/>
      <c r="D28" s="1555"/>
      <c r="E28" s="1556"/>
      <c r="F28" s="1558"/>
      <c r="G28" s="1545"/>
      <c r="H28" s="1560"/>
      <c r="I28" s="1562"/>
      <c r="J28" s="1547"/>
    </row>
    <row r="29" spans="1:10" ht="16.5" customHeight="1">
      <c r="A29" s="206" t="s">
        <v>425</v>
      </c>
      <c r="B29" s="207"/>
      <c r="C29" s="207"/>
      <c r="D29" s="207"/>
      <c r="E29" s="738"/>
      <c r="F29" s="743">
        <v>15</v>
      </c>
      <c r="G29" s="728">
        <v>8080</v>
      </c>
      <c r="H29" s="724"/>
      <c r="I29" s="208">
        <v>150000</v>
      </c>
      <c r="J29" s="720">
        <v>145240</v>
      </c>
    </row>
    <row r="30" spans="1:10" ht="16.5" customHeight="1">
      <c r="A30" s="1569" t="s">
        <v>426</v>
      </c>
      <c r="B30" s="1570"/>
      <c r="C30" s="1570"/>
      <c r="D30" s="1570"/>
      <c r="E30" s="1571"/>
      <c r="F30" s="743">
        <v>16</v>
      </c>
      <c r="G30" s="728">
        <v>106990</v>
      </c>
      <c r="H30" s="724"/>
      <c r="I30" s="208">
        <v>15000</v>
      </c>
      <c r="J30" s="720">
        <v>53264</v>
      </c>
    </row>
    <row r="31" spans="1:10" ht="16.5" customHeight="1">
      <c r="A31" s="206" t="s">
        <v>427</v>
      </c>
      <c r="B31" s="207"/>
      <c r="C31" s="207"/>
      <c r="D31" s="207"/>
      <c r="E31" s="738"/>
      <c r="F31" s="743">
        <v>17</v>
      </c>
      <c r="G31" s="728"/>
      <c r="H31" s="724"/>
      <c r="I31" s="208"/>
      <c r="J31" s="720"/>
    </row>
    <row r="32" spans="1:10" ht="16.5" customHeight="1">
      <c r="A32" s="206" t="s">
        <v>431</v>
      </c>
      <c r="B32" s="207"/>
      <c r="C32" s="207"/>
      <c r="D32" s="207"/>
      <c r="E32" s="738"/>
      <c r="F32" s="743">
        <v>18</v>
      </c>
      <c r="G32" s="728">
        <v>3700</v>
      </c>
      <c r="H32" s="724"/>
      <c r="I32" s="208"/>
      <c r="J32" s="720">
        <v>140</v>
      </c>
    </row>
    <row r="33" spans="1:10" ht="16.5" customHeight="1">
      <c r="A33" s="206" t="s">
        <v>432</v>
      </c>
      <c r="B33" s="207"/>
      <c r="C33" s="207"/>
      <c r="D33" s="207"/>
      <c r="E33" s="738"/>
      <c r="F33" s="743">
        <v>19</v>
      </c>
      <c r="G33" s="728"/>
      <c r="H33" s="724"/>
      <c r="I33" s="208"/>
      <c r="J33" s="720"/>
    </row>
    <row r="34" spans="1:10" ht="16.5" customHeight="1">
      <c r="A34" s="206" t="s">
        <v>433</v>
      </c>
      <c r="B34" s="207"/>
      <c r="C34" s="207"/>
      <c r="D34" s="207"/>
      <c r="E34" s="738"/>
      <c r="F34" s="743">
        <v>20</v>
      </c>
      <c r="G34" s="728">
        <v>9061</v>
      </c>
      <c r="H34" s="724"/>
      <c r="I34" s="208">
        <v>20000</v>
      </c>
      <c r="J34" s="720">
        <v>20000</v>
      </c>
    </row>
    <row r="35" spans="1:10" ht="16.5" customHeight="1">
      <c r="A35" s="206" t="s">
        <v>434</v>
      </c>
      <c r="B35" s="207"/>
      <c r="C35" s="207"/>
      <c r="D35" s="207"/>
      <c r="E35" s="738"/>
      <c r="F35" s="743">
        <v>21</v>
      </c>
      <c r="G35" s="728"/>
      <c r="H35" s="724"/>
      <c r="I35" s="208"/>
      <c r="J35" s="720"/>
    </row>
    <row r="36" spans="1:10" ht="16.5" customHeight="1">
      <c r="A36" s="206" t="s">
        <v>435</v>
      </c>
      <c r="B36" s="207"/>
      <c r="C36" s="207"/>
      <c r="D36" s="207"/>
      <c r="E36" s="738"/>
      <c r="F36" s="743">
        <v>22</v>
      </c>
      <c r="G36" s="728"/>
      <c r="H36" s="724"/>
      <c r="I36" s="208"/>
      <c r="J36" s="720"/>
    </row>
    <row r="37" spans="1:10" ht="16.5" customHeight="1" thickBot="1">
      <c r="A37" s="338" t="s">
        <v>436</v>
      </c>
      <c r="B37" s="339"/>
      <c r="C37" s="339"/>
      <c r="D37" s="339"/>
      <c r="E37" s="739"/>
      <c r="F37" s="744">
        <v>23</v>
      </c>
      <c r="G37" s="729">
        <v>15072</v>
      </c>
      <c r="H37" s="725"/>
      <c r="I37" s="347">
        <v>15000</v>
      </c>
      <c r="J37" s="721">
        <v>15000</v>
      </c>
    </row>
    <row r="38" spans="1:10" ht="16.5" customHeight="1" thickBot="1">
      <c r="A38" s="341" t="s">
        <v>437</v>
      </c>
      <c r="B38" s="342"/>
      <c r="C38" s="342"/>
      <c r="D38" s="342"/>
      <c r="E38" s="742"/>
      <c r="F38" s="747">
        <v>24</v>
      </c>
      <c r="G38" s="730">
        <f>SUM(G25:G37)</f>
        <v>793939</v>
      </c>
      <c r="H38" s="726"/>
      <c r="I38" s="348">
        <f>SUM(I25:I37)</f>
        <v>876450</v>
      </c>
      <c r="J38" s="722">
        <f>SUM(J25:J37)</f>
        <v>902744</v>
      </c>
    </row>
    <row r="39" spans="1:10" ht="16.5" customHeight="1" thickBot="1">
      <c r="A39" s="1586" t="s">
        <v>438</v>
      </c>
      <c r="B39" s="1587"/>
      <c r="C39" s="1587"/>
      <c r="D39" s="1587"/>
      <c r="E39" s="1587"/>
      <c r="F39" s="1587"/>
      <c r="G39" s="1587"/>
      <c r="H39" s="1588"/>
      <c r="I39" s="1587"/>
      <c r="J39" s="1589"/>
    </row>
    <row r="40" spans="1:10" ht="26.25" customHeight="1">
      <c r="A40" s="1563" t="s">
        <v>439</v>
      </c>
      <c r="B40" s="1591"/>
      <c r="C40" s="1591"/>
      <c r="D40" s="1591"/>
      <c r="E40" s="1592"/>
      <c r="F40" s="759">
        <v>25</v>
      </c>
      <c r="G40" s="767">
        <v>19</v>
      </c>
      <c r="H40" s="732"/>
      <c r="I40" s="767">
        <v>12000</v>
      </c>
      <c r="J40" s="767">
        <v>29600</v>
      </c>
    </row>
    <row r="41" spans="1:10" ht="16.5" customHeight="1">
      <c r="A41" s="1554" t="s">
        <v>273</v>
      </c>
      <c r="B41" s="1570"/>
      <c r="C41" s="1570"/>
      <c r="D41" s="1570"/>
      <c r="E41" s="1571"/>
      <c r="F41" s="760">
        <v>26</v>
      </c>
      <c r="G41" s="728">
        <v>20854</v>
      </c>
      <c r="H41" s="732"/>
      <c r="I41" s="728">
        <v>21500</v>
      </c>
      <c r="J41" s="728"/>
    </row>
    <row r="42" spans="1:10" ht="16.5" customHeight="1">
      <c r="A42" s="206" t="s">
        <v>443</v>
      </c>
      <c r="B42" s="207"/>
      <c r="C42" s="207"/>
      <c r="D42" s="207"/>
      <c r="E42" s="738"/>
      <c r="F42" s="760">
        <v>27</v>
      </c>
      <c r="G42" s="728"/>
      <c r="H42" s="732"/>
      <c r="I42" s="728"/>
      <c r="J42" s="728"/>
    </row>
    <row r="43" spans="1:10" ht="16.5" customHeight="1">
      <c r="A43" s="206" t="s">
        <v>444</v>
      </c>
      <c r="B43" s="207"/>
      <c r="C43" s="207"/>
      <c r="D43" s="207"/>
      <c r="E43" s="738"/>
      <c r="F43" s="760">
        <v>28</v>
      </c>
      <c r="G43" s="728"/>
      <c r="H43" s="732"/>
      <c r="I43" s="728"/>
      <c r="J43" s="728"/>
    </row>
    <row r="44" spans="1:10" ht="16.5" customHeight="1">
      <c r="A44" s="206" t="s">
        <v>445</v>
      </c>
      <c r="B44" s="207"/>
      <c r="C44" s="207"/>
      <c r="D44" s="207"/>
      <c r="E44" s="738"/>
      <c r="F44" s="760">
        <v>29</v>
      </c>
      <c r="G44" s="728">
        <v>272565</v>
      </c>
      <c r="H44" s="732"/>
      <c r="I44" s="728">
        <v>18500</v>
      </c>
      <c r="J44" s="728">
        <v>23027</v>
      </c>
    </row>
    <row r="45" spans="1:10" ht="16.5" customHeight="1">
      <c r="A45" s="206" t="s">
        <v>446</v>
      </c>
      <c r="B45" s="207"/>
      <c r="C45" s="207"/>
      <c r="D45" s="207"/>
      <c r="E45" s="738"/>
      <c r="F45" s="760">
        <v>30</v>
      </c>
      <c r="G45" s="728"/>
      <c r="H45" s="732"/>
      <c r="I45" s="728"/>
      <c r="J45" s="728"/>
    </row>
    <row r="46" spans="1:10" ht="16.5" customHeight="1">
      <c r="A46" s="206" t="s">
        <v>447</v>
      </c>
      <c r="B46" s="207"/>
      <c r="C46" s="207"/>
      <c r="D46" s="207"/>
      <c r="E46" s="738"/>
      <c r="F46" s="760">
        <v>31</v>
      </c>
      <c r="G46" s="728"/>
      <c r="H46" s="732"/>
      <c r="I46" s="728"/>
      <c r="J46" s="728"/>
    </row>
    <row r="47" spans="1:10" ht="16.5" customHeight="1">
      <c r="A47" s="206" t="s">
        <v>448</v>
      </c>
      <c r="B47" s="207"/>
      <c r="C47" s="207"/>
      <c r="D47" s="207"/>
      <c r="E47" s="738"/>
      <c r="F47" s="760">
        <v>32</v>
      </c>
      <c r="G47" s="728">
        <v>1200</v>
      </c>
      <c r="H47" s="732"/>
      <c r="I47" s="728"/>
      <c r="J47" s="728">
        <v>1500</v>
      </c>
    </row>
    <row r="48" spans="1:10" ht="16.5" customHeight="1">
      <c r="A48" s="206" t="s">
        <v>449</v>
      </c>
      <c r="B48" s="207"/>
      <c r="C48" s="207"/>
      <c r="D48" s="207"/>
      <c r="E48" s="738"/>
      <c r="F48" s="761">
        <v>33</v>
      </c>
      <c r="G48" s="728"/>
      <c r="H48" s="732"/>
      <c r="I48" s="728"/>
      <c r="J48" s="728">
        <v>200</v>
      </c>
    </row>
    <row r="49" spans="1:10" ht="16.5" customHeight="1">
      <c r="A49" s="206" t="s">
        <v>450</v>
      </c>
      <c r="B49" s="207"/>
      <c r="C49" s="207"/>
      <c r="D49" s="207"/>
      <c r="E49" s="738"/>
      <c r="F49" s="760">
        <v>34</v>
      </c>
      <c r="G49" s="728">
        <v>24531</v>
      </c>
      <c r="H49" s="732"/>
      <c r="I49" s="728"/>
      <c r="J49" s="728"/>
    </row>
    <row r="50" spans="1:10" ht="16.5" customHeight="1">
      <c r="A50" s="206" t="s">
        <v>451</v>
      </c>
      <c r="B50" s="207"/>
      <c r="C50" s="207"/>
      <c r="D50" s="207"/>
      <c r="E50" s="738"/>
      <c r="F50" s="760">
        <v>35</v>
      </c>
      <c r="G50" s="728"/>
      <c r="H50" s="732"/>
      <c r="I50" s="728"/>
      <c r="J50" s="728"/>
    </row>
    <row r="51" spans="1:10" ht="16.5" customHeight="1" thickBot="1">
      <c r="A51" s="338" t="s">
        <v>452</v>
      </c>
      <c r="B51" s="339"/>
      <c r="C51" s="339"/>
      <c r="D51" s="339"/>
      <c r="E51" s="739"/>
      <c r="F51" s="762">
        <v>36</v>
      </c>
      <c r="G51" s="729"/>
      <c r="H51" s="733"/>
      <c r="I51" s="729"/>
      <c r="J51" s="729"/>
    </row>
    <row r="52" spans="1:10" ht="16.5" customHeight="1" thickBot="1">
      <c r="A52" s="341" t="s">
        <v>453</v>
      </c>
      <c r="B52" s="342"/>
      <c r="C52" s="342"/>
      <c r="D52" s="342"/>
      <c r="E52" s="742"/>
      <c r="F52" s="763">
        <v>37</v>
      </c>
      <c r="G52" s="768">
        <f>SUM(G40:G51)</f>
        <v>319169</v>
      </c>
      <c r="H52" s="770"/>
      <c r="I52" s="768">
        <f>SUM(I40:I51)</f>
        <v>52000</v>
      </c>
      <c r="J52" s="768">
        <f>SUM(J40:J51)</f>
        <v>54327</v>
      </c>
    </row>
    <row r="53" spans="1:10" ht="16.5" customHeight="1" thickBot="1">
      <c r="A53" s="755" t="s">
        <v>454</v>
      </c>
      <c r="B53" s="756"/>
      <c r="C53" s="756"/>
      <c r="D53" s="756"/>
      <c r="E53" s="757"/>
      <c r="F53" s="763">
        <v>38</v>
      </c>
      <c r="G53" s="769">
        <v>293097</v>
      </c>
      <c r="H53" s="771"/>
      <c r="I53" s="769">
        <v>43285</v>
      </c>
      <c r="J53" s="769">
        <v>56650</v>
      </c>
    </row>
    <row r="54" spans="1:10" ht="16.5" customHeight="1">
      <c r="A54" s="344" t="s">
        <v>455</v>
      </c>
      <c r="B54" s="345"/>
      <c r="C54" s="345"/>
      <c r="D54" s="345"/>
      <c r="E54" s="741"/>
      <c r="F54" s="764">
        <v>39</v>
      </c>
      <c r="G54" s="731">
        <v>4289</v>
      </c>
      <c r="H54" s="727"/>
      <c r="I54" s="346">
        <v>44000</v>
      </c>
      <c r="J54" s="346">
        <v>34638</v>
      </c>
    </row>
    <row r="55" spans="1:10" ht="16.5" customHeight="1">
      <c r="A55" s="206" t="s">
        <v>456</v>
      </c>
      <c r="B55" s="207"/>
      <c r="C55" s="207"/>
      <c r="D55" s="207"/>
      <c r="E55" s="738"/>
      <c r="F55" s="736">
        <v>40</v>
      </c>
      <c r="G55" s="728"/>
      <c r="H55" s="724"/>
      <c r="I55" s="209"/>
      <c r="J55" s="209"/>
    </row>
    <row r="56" spans="1:10" ht="16.5" customHeight="1">
      <c r="A56" s="206" t="s">
        <v>457</v>
      </c>
      <c r="B56" s="207"/>
      <c r="C56" s="207"/>
      <c r="D56" s="207"/>
      <c r="E56" s="738"/>
      <c r="F56" s="765">
        <v>41</v>
      </c>
      <c r="G56" s="728"/>
      <c r="H56" s="724"/>
      <c r="I56" s="209"/>
      <c r="J56" s="209"/>
    </row>
    <row r="57" spans="1:10" ht="16.5" customHeight="1">
      <c r="A57" s="206" t="s">
        <v>458</v>
      </c>
      <c r="B57" s="207"/>
      <c r="C57" s="207"/>
      <c r="D57" s="207"/>
      <c r="E57" s="738"/>
      <c r="F57" s="765">
        <v>42</v>
      </c>
      <c r="G57" s="728">
        <v>134</v>
      </c>
      <c r="H57" s="724"/>
      <c r="I57" s="209">
        <v>600</v>
      </c>
      <c r="J57" s="209"/>
    </row>
    <row r="58" spans="1:10" ht="16.5" customHeight="1">
      <c r="A58" s="206" t="s">
        <v>459</v>
      </c>
      <c r="B58" s="207"/>
      <c r="C58" s="207"/>
      <c r="D58" s="207"/>
      <c r="E58" s="738"/>
      <c r="F58" s="765">
        <v>43</v>
      </c>
      <c r="G58" s="728"/>
      <c r="H58" s="724"/>
      <c r="I58" s="209"/>
      <c r="J58" s="209"/>
    </row>
    <row r="59" spans="1:10" ht="16.5" customHeight="1">
      <c r="A59" s="206" t="s">
        <v>460</v>
      </c>
      <c r="B59" s="207"/>
      <c r="C59" s="207"/>
      <c r="D59" s="207"/>
      <c r="E59" s="738"/>
      <c r="F59" s="765">
        <v>44</v>
      </c>
      <c r="G59" s="728"/>
      <c r="H59" s="724"/>
      <c r="I59" s="209"/>
      <c r="J59" s="209"/>
    </row>
    <row r="60" spans="1:10" ht="16.5" customHeight="1">
      <c r="A60" s="206" t="s">
        <v>461</v>
      </c>
      <c r="B60" s="207"/>
      <c r="C60" s="207"/>
      <c r="D60" s="207"/>
      <c r="E60" s="738"/>
      <c r="F60" s="765">
        <v>45</v>
      </c>
      <c r="G60" s="728">
        <v>6000</v>
      </c>
      <c r="H60" s="724"/>
      <c r="I60" s="209"/>
      <c r="J60" s="209"/>
    </row>
    <row r="61" spans="1:10" ht="16.5" customHeight="1">
      <c r="A61" s="206" t="s">
        <v>462</v>
      </c>
      <c r="B61" s="207"/>
      <c r="C61" s="207"/>
      <c r="D61" s="207"/>
      <c r="E61" s="738"/>
      <c r="F61" s="765">
        <v>46</v>
      </c>
      <c r="G61" s="728"/>
      <c r="H61" s="724"/>
      <c r="I61" s="209"/>
      <c r="J61" s="209"/>
    </row>
    <row r="62" spans="1:11" ht="16.5" customHeight="1">
      <c r="A62" s="206" t="s">
        <v>463</v>
      </c>
      <c r="B62" s="207"/>
      <c r="C62" s="207"/>
      <c r="D62" s="207"/>
      <c r="E62" s="738"/>
      <c r="F62" s="765">
        <v>47</v>
      </c>
      <c r="G62" s="728"/>
      <c r="H62" s="724"/>
      <c r="I62" s="209"/>
      <c r="J62" s="209"/>
      <c r="K62" s="337"/>
    </row>
    <row r="63" spans="1:10" ht="16.5" customHeight="1" thickBot="1">
      <c r="A63" s="338" t="s">
        <v>436</v>
      </c>
      <c r="B63" s="339"/>
      <c r="C63" s="339"/>
      <c r="D63" s="339"/>
      <c r="E63" s="739"/>
      <c r="F63" s="766">
        <v>48</v>
      </c>
      <c r="G63" s="729"/>
      <c r="H63" s="725"/>
      <c r="I63" s="340"/>
      <c r="J63" s="340"/>
    </row>
    <row r="64" spans="1:10" ht="16.5" customHeight="1" thickBot="1">
      <c r="A64" s="341" t="s">
        <v>464</v>
      </c>
      <c r="B64" s="342"/>
      <c r="C64" s="342"/>
      <c r="D64" s="342"/>
      <c r="E64" s="742"/>
      <c r="F64" s="737">
        <v>49</v>
      </c>
      <c r="G64" s="768">
        <f>SUM(G53:G63)</f>
        <v>303520</v>
      </c>
      <c r="H64" s="758"/>
      <c r="I64" s="343">
        <f>SUM(I53:I63)</f>
        <v>87885</v>
      </c>
      <c r="J64" s="343">
        <f>SUM(J53:J63)</f>
        <v>91288</v>
      </c>
    </row>
    <row r="65" spans="1:10" ht="16.5" customHeight="1" thickBot="1">
      <c r="A65" s="341" t="s">
        <v>465</v>
      </c>
      <c r="B65" s="342"/>
      <c r="C65" s="342"/>
      <c r="D65" s="342"/>
      <c r="E65" s="742"/>
      <c r="F65" s="775">
        <v>50</v>
      </c>
      <c r="G65" s="768">
        <f>SUM(G52,G24)</f>
        <v>1097459</v>
      </c>
      <c r="H65" s="776">
        <f>SUM(H52,H24)</f>
        <v>0</v>
      </c>
      <c r="I65" s="779">
        <f>SUM(I52,I24)</f>
        <v>964335</v>
      </c>
      <c r="J65" s="768">
        <f>SUM(J52,J24)</f>
        <v>994032</v>
      </c>
    </row>
    <row r="66" spans="1:10" ht="16.5" customHeight="1" thickBot="1">
      <c r="A66" s="772" t="s">
        <v>466</v>
      </c>
      <c r="B66" s="773"/>
      <c r="C66" s="773"/>
      <c r="D66" s="773"/>
      <c r="E66" s="774"/>
      <c r="F66" s="780">
        <v>51</v>
      </c>
      <c r="G66" s="768">
        <f>SUM(G64,G38)</f>
        <v>1097459</v>
      </c>
      <c r="H66" s="781">
        <f>SUM(H64,H38)</f>
        <v>0</v>
      </c>
      <c r="I66" s="777">
        <f>SUM(I64,I38)</f>
        <v>964335</v>
      </c>
      <c r="J66" s="778">
        <f>SUM(J64,J38)</f>
        <v>994032</v>
      </c>
    </row>
    <row r="148" spans="1:10" ht="12.7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</row>
    <row r="149" spans="1:10" ht="12.7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</row>
    <row r="150" spans="1:10" ht="12.7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</row>
    <row r="151" spans="1:10" ht="12.7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</row>
    <row r="152" spans="1:10" ht="12.7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</row>
    <row r="153" spans="1:10" ht="12.7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</row>
    <row r="154" spans="1:10" ht="12.7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</row>
    <row r="155" spans="1:10" ht="12.7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</row>
    <row r="156" spans="1:10" ht="12.7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</row>
    <row r="157" spans="1:10" ht="12.7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</row>
    <row r="158" spans="1:10" ht="12.7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</row>
    <row r="159" spans="1:10" ht="12.7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</row>
    <row r="160" spans="1:10" ht="12.7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</row>
    <row r="161" spans="1:10" ht="12.7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</row>
    <row r="162" spans="1:10" ht="12.7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</row>
    <row r="163" spans="1:10" ht="12.7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</row>
    <row r="164" spans="1:10" ht="12.7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</row>
    <row r="165" spans="1:10" ht="12.7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</row>
    <row r="166" spans="1:10" ht="12.7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</row>
    <row r="167" spans="1:10" ht="12.7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</row>
    <row r="168" spans="1:10" ht="12.7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</row>
    <row r="169" spans="1:10" ht="12.7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</row>
    <row r="170" spans="1:10" ht="12.7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</row>
    <row r="171" spans="1:10" ht="12.7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</row>
    <row r="172" spans="1:10" ht="12.7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</row>
    <row r="173" spans="1:10" ht="12.7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</row>
    <row r="174" spans="1:10" ht="12.7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</row>
    <row r="175" spans="1:10" ht="12.7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</row>
    <row r="176" spans="1:10" ht="12.7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</row>
    <row r="177" spans="1:10" ht="12.7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</row>
    <row r="178" spans="1:10" ht="12.7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</row>
    <row r="179" spans="1:10" ht="12.7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</row>
    <row r="180" spans="1:10" ht="12.7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</row>
    <row r="181" spans="1:10" ht="12.7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</row>
    <row r="182" spans="1:10" ht="12.7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</row>
    <row r="183" spans="1:10" ht="12.7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</row>
    <row r="184" spans="1:10" ht="12.7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</row>
    <row r="185" spans="1:10" ht="12.7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</row>
    <row r="186" spans="1:10" ht="12.7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</row>
    <row r="187" spans="1:10" ht="12.7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</row>
    <row r="188" spans="1:10" ht="12.7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</row>
    <row r="189" spans="1:10" ht="12.7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</row>
    <row r="190" spans="1:10" ht="12.7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</row>
    <row r="191" spans="1:10" ht="12.7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</row>
    <row r="192" spans="1:10" ht="12.7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</row>
    <row r="193" spans="1:10" ht="12.7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</row>
    <row r="194" spans="1:10" ht="12.7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</row>
    <row r="195" spans="1:10" ht="12.7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</row>
    <row r="196" spans="1:10" ht="12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</row>
    <row r="197" spans="1:10" ht="12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</row>
    <row r="198" spans="1:10" ht="12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</row>
    <row r="199" spans="1:10" ht="12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</row>
    <row r="200" spans="1:10" ht="12.7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</row>
    <row r="201" spans="1:10" ht="12.7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</row>
    <row r="202" spans="1:10" ht="12.7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</row>
    <row r="203" spans="1:10" ht="12.75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</row>
    <row r="204" spans="1:10" ht="12.75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</row>
    <row r="205" spans="1:10" ht="12.7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</row>
    <row r="206" spans="1:10" ht="12.7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</row>
    <row r="207" spans="1:10" ht="12.7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</row>
    <row r="208" spans="1:10" ht="12.7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</row>
    <row r="209" spans="1:10" ht="12.75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</row>
    <row r="210" spans="1:10" ht="12.7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</row>
    <row r="211" spans="1:10" ht="12.7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</row>
    <row r="212" spans="1:10" ht="12.75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</row>
    <row r="213" spans="1:10" ht="12.7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</row>
    <row r="214" spans="1:10" ht="12.75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</row>
    <row r="215" spans="1:10" ht="12.75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</row>
    <row r="216" spans="1:10" ht="12.7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</row>
    <row r="217" spans="1:10" ht="12.75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</row>
    <row r="218" spans="1:10" ht="12.75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</row>
    <row r="219" spans="1:10" ht="12.75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</row>
    <row r="220" spans="1:10" ht="12.75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</row>
    <row r="221" spans="1:10" ht="12.75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</row>
    <row r="222" spans="1:10" ht="12.7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</row>
    <row r="223" spans="1:10" ht="12.7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</row>
    <row r="224" spans="1:10" ht="12.7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</row>
    <row r="225" spans="1:10" ht="12.7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</row>
    <row r="226" spans="1:10" ht="12.7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</row>
    <row r="227" spans="1:10" ht="12.7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</row>
    <row r="228" spans="1:10" ht="12.7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</row>
    <row r="229" spans="1:10" ht="12.7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</row>
    <row r="230" spans="1:10" ht="12.7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</row>
    <row r="231" spans="1:10" ht="12.7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</row>
    <row r="232" spans="1:10" ht="12.7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</row>
    <row r="233" spans="1:10" ht="12.7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</row>
    <row r="234" spans="1:10" ht="12.7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</row>
    <row r="235" spans="1:10" ht="12.7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</row>
    <row r="236" spans="1:10" ht="12.7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</row>
    <row r="237" spans="1:10" ht="12.7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</row>
    <row r="238" spans="1:10" ht="12.7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</row>
    <row r="239" spans="1:10" ht="12.7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</row>
    <row r="240" spans="1:10" ht="12.7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</row>
    <row r="241" spans="1:10" ht="12.7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</row>
    <row r="242" spans="1:10" ht="12.7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</row>
    <row r="243" spans="1:10" ht="12.7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</row>
    <row r="244" spans="1:10" ht="12.7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</row>
    <row r="245" spans="1:10" ht="12.7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</row>
    <row r="246" spans="1:10" ht="12.7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</row>
    <row r="247" spans="1:10" ht="12.7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</row>
    <row r="248" spans="1:10" ht="12.7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</row>
    <row r="249" spans="1:10" ht="12.7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</row>
    <row r="250" spans="1:10" ht="12.7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</row>
  </sheetData>
  <sheetProtection/>
  <mergeCells count="31">
    <mergeCell ref="A30:E30"/>
    <mergeCell ref="I8:J8"/>
    <mergeCell ref="A15:E16"/>
    <mergeCell ref="A11:J11"/>
    <mergeCell ref="G27:G28"/>
    <mergeCell ref="G12:G13"/>
    <mergeCell ref="A41:E41"/>
    <mergeCell ref="A40:E40"/>
    <mergeCell ref="A18:E18"/>
    <mergeCell ref="F15:F16"/>
    <mergeCell ref="A39:J39"/>
    <mergeCell ref="A12:E13"/>
    <mergeCell ref="A19:E19"/>
    <mergeCell ref="J15:J16"/>
    <mergeCell ref="I15:I16"/>
    <mergeCell ref="H15:H16"/>
    <mergeCell ref="E2:J2"/>
    <mergeCell ref="A14:E14"/>
    <mergeCell ref="F12:F13"/>
    <mergeCell ref="A5:J6"/>
    <mergeCell ref="A10:E10"/>
    <mergeCell ref="G15:G16"/>
    <mergeCell ref="J12:J13"/>
    <mergeCell ref="H12:H13"/>
    <mergeCell ref="A9:E9"/>
    <mergeCell ref="I12:I13"/>
    <mergeCell ref="J27:J28"/>
    <mergeCell ref="A27:E28"/>
    <mergeCell ref="F27:F28"/>
    <mergeCell ref="H27:H28"/>
    <mergeCell ref="I27:I28"/>
  </mergeCells>
  <printOptions/>
  <pageMargins left="1.1023622047244095" right="0.7874015748031497" top="0.6692913385826772" bottom="0.984251968503937" header="0.7086614173228347" footer="0.511811023622047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6" sqref="B6:I20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8.28125" style="0" customWidth="1"/>
    <col min="4" max="7" width="7.421875" style="0" customWidth="1"/>
    <col min="8" max="8" width="8.140625" style="0" customWidth="1"/>
    <col min="9" max="9" width="7.421875" style="0" customWidth="1"/>
    <col min="10" max="10" width="8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352" t="s">
        <v>1331</v>
      </c>
    </row>
    <row r="2" spans="1:13" ht="21.75" customHeight="1">
      <c r="A2" s="1594" t="s">
        <v>384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</row>
    <row r="3" spans="1:13" ht="21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6" t="s">
        <v>385</v>
      </c>
    </row>
    <row r="4" spans="1:13" ht="15.75" thickBot="1">
      <c r="A4" s="57" t="s">
        <v>386</v>
      </c>
      <c r="B4" s="53">
        <v>2009</v>
      </c>
      <c r="C4" s="54">
        <v>2010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  <c r="I4" s="55">
        <v>2016</v>
      </c>
      <c r="J4" s="55">
        <v>2017</v>
      </c>
      <c r="K4" s="55">
        <v>2018</v>
      </c>
      <c r="L4" s="55">
        <v>2019</v>
      </c>
      <c r="M4" s="56">
        <v>2020</v>
      </c>
    </row>
    <row r="5" spans="1:13" ht="14.25">
      <c r="A5" s="429" t="s">
        <v>77</v>
      </c>
      <c r="B5" s="418"/>
      <c r="C5" s="419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3" ht="13.5">
      <c r="A6" s="40" t="s">
        <v>78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3.5">
      <c r="A7" s="40" t="s">
        <v>79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1:13" ht="13.5">
      <c r="A8" s="41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13.5">
      <c r="A9" s="41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ht="14.25">
      <c r="A10" s="42" t="s">
        <v>383</v>
      </c>
      <c r="B10" s="52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13.5">
      <c r="A11" s="40" t="s">
        <v>886</v>
      </c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ht="13.5">
      <c r="A12" s="40" t="s">
        <v>885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13.5">
      <c r="A13" s="40" t="s">
        <v>884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3.5">
      <c r="A14" s="40" t="s">
        <v>883</v>
      </c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ht="13.5">
      <c r="A15" s="40" t="s">
        <v>882</v>
      </c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ht="13.5">
      <c r="A16" s="40" t="s">
        <v>881</v>
      </c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25.5">
      <c r="A17" s="430" t="s">
        <v>1324</v>
      </c>
      <c r="B17" s="427"/>
      <c r="C17" s="433"/>
      <c r="D17" s="433"/>
      <c r="E17" s="417"/>
      <c r="F17" s="50"/>
      <c r="G17" s="50"/>
      <c r="H17" s="50"/>
      <c r="I17" s="50"/>
      <c r="J17" s="50"/>
      <c r="K17" s="50"/>
      <c r="L17" s="50"/>
      <c r="M17" s="51"/>
    </row>
    <row r="18" spans="1:13" ht="25.5">
      <c r="A18" s="431" t="s">
        <v>1325</v>
      </c>
      <c r="B18" s="428"/>
      <c r="C18" s="433"/>
      <c r="D18" s="433"/>
      <c r="E18" s="426"/>
      <c r="F18" s="50"/>
      <c r="G18" s="50"/>
      <c r="H18" s="50"/>
      <c r="I18" s="50"/>
      <c r="J18" s="50"/>
      <c r="K18" s="50"/>
      <c r="L18" s="50"/>
      <c r="M18" s="51"/>
    </row>
    <row r="19" spans="1:13" ht="13.5">
      <c r="A19" s="40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3.5">
      <c r="A20" s="40"/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3.5">
      <c r="A21" s="41"/>
      <c r="B21" s="48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14.25">
      <c r="A22" s="42" t="s">
        <v>80</v>
      </c>
      <c r="B22" s="52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3.5">
      <c r="A23" s="41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3.5">
      <c r="A24" s="41"/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3.5">
      <c r="A25" s="41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3.5">
      <c r="A26" s="41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4.25">
      <c r="A27" s="42"/>
      <c r="B27" s="5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4.25" thickBot="1">
      <c r="A28" s="432"/>
      <c r="B28" s="422"/>
      <c r="C28" s="423"/>
      <c r="D28" s="424"/>
      <c r="E28" s="424"/>
      <c r="F28" s="424"/>
      <c r="G28" s="424"/>
      <c r="H28" s="424"/>
      <c r="I28" s="424"/>
      <c r="J28" s="424"/>
      <c r="K28" s="424"/>
      <c r="L28" s="424"/>
      <c r="M28" s="425"/>
    </row>
    <row r="29" spans="1:13" ht="15.75" thickBot="1">
      <c r="A29" s="44" t="s">
        <v>18</v>
      </c>
      <c r="B29" s="58">
        <f>SUM(B6:B28)</f>
        <v>0</v>
      </c>
      <c r="C29" s="58">
        <f aca="true" t="shared" si="0" ref="C29:M29">SUM(C6:C28)</f>
        <v>0</v>
      </c>
      <c r="D29" s="58">
        <f t="shared" si="0"/>
        <v>0</v>
      </c>
      <c r="E29" s="58">
        <f t="shared" si="0"/>
        <v>0</v>
      </c>
      <c r="F29" s="58">
        <f t="shared" si="0"/>
        <v>0</v>
      </c>
      <c r="G29" s="58">
        <f t="shared" si="0"/>
        <v>0</v>
      </c>
      <c r="H29" s="58">
        <f t="shared" si="0"/>
        <v>0</v>
      </c>
      <c r="I29" s="58">
        <f t="shared" si="0"/>
        <v>0</v>
      </c>
      <c r="J29" s="58">
        <f t="shared" si="0"/>
        <v>0</v>
      </c>
      <c r="K29" s="58">
        <f t="shared" si="0"/>
        <v>0</v>
      </c>
      <c r="L29" s="58">
        <f t="shared" si="0"/>
        <v>0</v>
      </c>
      <c r="M29" s="58">
        <f t="shared" si="0"/>
        <v>0</v>
      </c>
    </row>
  </sheetData>
  <sheetProtection/>
  <mergeCells count="1">
    <mergeCell ref="A2:M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zoomScalePageLayoutView="0" workbookViewId="0" topLeftCell="A8">
      <selection activeCell="O60" sqref="O60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2" customWidth="1"/>
    <col min="4" max="4" width="8.28125" style="2" customWidth="1"/>
    <col min="5" max="5" width="7.7109375" style="2" customWidth="1"/>
    <col min="6" max="6" width="6.8515625" style="0" customWidth="1"/>
    <col min="7" max="7" width="7.00390625" style="0" customWidth="1"/>
    <col min="8" max="10" width="0" style="0" hidden="1" customWidth="1"/>
    <col min="11" max="11" width="8.57421875" style="2" customWidth="1"/>
    <col min="12" max="12" width="8.8515625" style="2" customWidth="1"/>
  </cols>
  <sheetData>
    <row r="1" spans="5:12" ht="12.75" hidden="1">
      <c r="E1" t="s">
        <v>578</v>
      </c>
      <c r="L1" s="803"/>
    </row>
    <row r="2" ht="12.75" hidden="1">
      <c r="K2" s="214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8" ht="13.5" customHeight="1"/>
    <row r="20" ht="13.5" customHeight="1"/>
    <row r="21" spans="13:14" ht="12.75" hidden="1">
      <c r="M21" s="244"/>
      <c r="N21" s="244"/>
    </row>
    <row r="22" spans="13:14" ht="12.75" hidden="1">
      <c r="M22" s="244"/>
      <c r="N22" s="244"/>
    </row>
    <row r="23" spans="13:14" ht="12.75" hidden="1">
      <c r="M23" s="244"/>
      <c r="N23" s="244"/>
    </row>
    <row r="24" spans="13:14" ht="12.75" hidden="1">
      <c r="M24" s="244"/>
      <c r="N24" s="244"/>
    </row>
    <row r="25" spans="13:14" ht="12.75" hidden="1">
      <c r="M25" s="244"/>
      <c r="N25" s="244"/>
    </row>
    <row r="26" spans="13:14" ht="12.75" hidden="1">
      <c r="M26" s="244"/>
      <c r="N26" s="244"/>
    </row>
    <row r="27" spans="13:14" ht="12.75" hidden="1">
      <c r="M27" s="244"/>
      <c r="N27" s="24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25.5" customHeight="1"/>
    <row r="43" ht="11.25" customHeight="1"/>
    <row r="44" ht="25.5" customHeight="1" hidden="1" thickBot="1"/>
    <row r="45" ht="13.5" customHeight="1"/>
    <row r="46" ht="9.75" customHeight="1"/>
    <row r="47" ht="24" customHeight="1"/>
    <row r="61" ht="12.75" hidden="1"/>
    <row r="62" ht="24" customHeight="1"/>
    <row r="64" ht="12.75" hidden="1"/>
    <row r="65" ht="13.5" customHeight="1"/>
    <row r="67" ht="23.25" customHeight="1"/>
    <row r="68" ht="12.75" hidden="1"/>
    <row r="69" ht="12.75" hidden="1"/>
    <row r="70" ht="12.75" customHeight="1"/>
    <row r="71" ht="12.75" customHeight="1"/>
    <row r="74" ht="12.75" customHeight="1"/>
    <row r="75" ht="21" customHeight="1"/>
    <row r="76" ht="21.75" customHeight="1"/>
    <row r="77" ht="23.25" customHeight="1"/>
    <row r="78" ht="12" customHeight="1"/>
    <row r="80" ht="11.25" customHeight="1"/>
    <row r="81" ht="13.5" customHeight="1"/>
    <row r="83" ht="25.5" customHeight="1"/>
    <row r="84" ht="9.75" customHeight="1"/>
    <row r="85" ht="9.75" customHeight="1"/>
    <row r="86" ht="9.75" customHeight="1">
      <c r="N86" t="s">
        <v>409</v>
      </c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15.75" customHeight="1"/>
    <row r="95" ht="12.75" hidden="1"/>
    <row r="96" ht="13.5" customHeight="1"/>
    <row r="98" ht="14.25" customHeight="1"/>
    <row r="101" ht="12.75" hidden="1"/>
    <row r="102" ht="12.75" hidden="1"/>
    <row r="104" ht="24.75" customHeight="1"/>
    <row r="106" ht="12.75" hidden="1"/>
    <row r="107" ht="12.75" hidden="1"/>
    <row r="110" ht="24" customHeight="1"/>
    <row r="111" ht="12.75" hidden="1"/>
    <row r="112" ht="12.75" hidden="1"/>
    <row r="113" ht="12.75" hidden="1"/>
    <row r="114" ht="12.75" hidden="1"/>
    <row r="115" ht="3" customHeight="1"/>
    <row r="116" ht="21.75" customHeight="1"/>
    <row r="117" ht="11.25" customHeight="1"/>
    <row r="118" ht="13.5" customHeight="1"/>
    <row r="119" ht="12" customHeight="1"/>
    <row r="122" ht="12.75" hidden="1"/>
    <row r="123" ht="12.75" hidden="1"/>
    <row r="124" ht="12.75" hidden="1">
      <c r="N124" s="264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4" ht="12.75" hidden="1"/>
    <row r="135" ht="12.75" hidden="1"/>
    <row r="136" ht="12.75" hidden="1"/>
    <row r="137" ht="15" customHeight="1"/>
    <row r="138" ht="4.5" customHeight="1"/>
    <row r="140" ht="12.75" hidden="1"/>
    <row r="141" ht="12.75" hidden="1"/>
    <row r="143" ht="12" customHeight="1"/>
    <row r="144" ht="11.25" customHeight="1" hidden="1"/>
    <row r="145" ht="12" customHeight="1" hidden="1" thickBot="1"/>
    <row r="148" ht="12.75" hidden="1"/>
    <row r="149" ht="12.75" hidden="1"/>
    <row r="151" ht="12" customHeight="1"/>
    <row r="152" ht="11.25" customHeight="1" hidden="1"/>
    <row r="153" ht="12" customHeight="1" hidden="1" thickBot="1"/>
    <row r="157" ht="12.75" hidden="1"/>
    <row r="158" ht="13.5" customHeight="1"/>
    <row r="159" ht="13.5" customHeight="1"/>
    <row r="160" ht="13.5" customHeight="1"/>
    <row r="161" ht="13.5" customHeight="1"/>
    <row r="162" ht="24.75" customHeight="1"/>
    <row r="163" spans="1:12" ht="24.75" customHeight="1">
      <c r="A163" s="267"/>
      <c r="B163" s="267"/>
      <c r="C163" s="268"/>
      <c r="D163" s="268"/>
      <c r="E163" s="268"/>
      <c r="F163" s="269"/>
      <c r="G163" s="269"/>
      <c r="H163" s="269"/>
      <c r="I163" s="269"/>
      <c r="J163" s="269"/>
      <c r="K163" s="268"/>
      <c r="L163" s="268"/>
    </row>
    <row r="171" ht="24.75" customHeight="1"/>
    <row r="172" spans="1:12" ht="24.75" customHeight="1">
      <c r="A172" s="277"/>
      <c r="B172" s="277"/>
      <c r="C172" s="268"/>
      <c r="D172" s="268"/>
      <c r="E172" s="268"/>
      <c r="F172" s="269"/>
      <c r="G172" s="269"/>
      <c r="H172" s="269"/>
      <c r="I172" s="269"/>
      <c r="J172" s="269"/>
      <c r="K172" s="268"/>
      <c r="L172" s="268"/>
    </row>
    <row r="173" spans="1:12" ht="24.75" customHeight="1">
      <c r="A173" s="277"/>
      <c r="B173" s="277"/>
      <c r="C173" s="268"/>
      <c r="D173" s="268"/>
      <c r="E173" s="268"/>
      <c r="F173" s="269"/>
      <c r="G173" s="269"/>
      <c r="H173" s="269"/>
      <c r="I173" s="269"/>
      <c r="J173" s="269"/>
      <c r="K173" s="268"/>
      <c r="L173" s="268"/>
    </row>
    <row r="174" spans="1:12" ht="24.75" customHeight="1">
      <c r="A174" s="277"/>
      <c r="B174" s="277"/>
      <c r="C174" s="268"/>
      <c r="D174" s="268"/>
      <c r="E174" s="268"/>
      <c r="F174" s="269"/>
      <c r="G174" s="269"/>
      <c r="H174" s="269"/>
      <c r="I174" s="269"/>
      <c r="J174" s="269"/>
      <c r="K174" s="268"/>
      <c r="L174" s="268"/>
    </row>
    <row r="175" spans="1:12" ht="24.75" customHeight="1">
      <c r="A175" s="277"/>
      <c r="B175" s="277"/>
      <c r="C175" s="268"/>
      <c r="D175" s="268"/>
      <c r="E175" s="268"/>
      <c r="F175" s="269"/>
      <c r="G175" s="269"/>
      <c r="H175" s="269"/>
      <c r="I175" s="269"/>
      <c r="J175" s="269"/>
      <c r="K175" s="268"/>
      <c r="L175" s="268"/>
    </row>
    <row r="176" spans="1:12" ht="24.75" customHeight="1">
      <c r="A176" s="277"/>
      <c r="B176" s="277"/>
      <c r="C176" s="268"/>
      <c r="D176" s="268"/>
      <c r="E176" s="268"/>
      <c r="F176" s="269"/>
      <c r="G176" s="269"/>
      <c r="H176" s="269"/>
      <c r="I176" s="269"/>
      <c r="J176" s="269"/>
      <c r="K176" s="268"/>
      <c r="L176" s="268"/>
    </row>
    <row r="177" spans="1:12" ht="24.75" customHeight="1">
      <c r="A177" s="277"/>
      <c r="B177" s="277"/>
      <c r="C177" s="268"/>
      <c r="D177" s="268"/>
      <c r="E177" s="268"/>
      <c r="F177" s="269"/>
      <c r="G177" s="269"/>
      <c r="H177" s="269"/>
      <c r="I177" s="269"/>
      <c r="J177" s="269"/>
      <c r="K177" s="268"/>
      <c r="L177" s="268"/>
    </row>
    <row r="178" ht="23.25" customHeight="1"/>
    <row r="181" spans="2:22" ht="12.75">
      <c r="B181" s="2"/>
      <c r="J181" s="214"/>
      <c r="K181" s="214"/>
      <c r="N181" s="2"/>
      <c r="V181" s="214"/>
    </row>
    <row r="182" spans="2:22" ht="12.75">
      <c r="B182" s="2"/>
      <c r="J182" s="214"/>
      <c r="K182" s="214"/>
      <c r="N182" s="2"/>
      <c r="V182" s="214"/>
    </row>
    <row r="183" spans="2:14" ht="12.75">
      <c r="B183" s="2"/>
      <c r="C183"/>
      <c r="J183" s="214"/>
      <c r="N183" s="2"/>
    </row>
    <row r="184" spans="1:14" ht="12.75">
      <c r="A184" s="1430" t="s">
        <v>1173</v>
      </c>
      <c r="B184" s="1430"/>
      <c r="C184" s="1430"/>
      <c r="D184" s="1430"/>
      <c r="E184" s="1430"/>
      <c r="F184" s="1430"/>
      <c r="G184" s="1430"/>
      <c r="H184" s="1430"/>
      <c r="I184" s="1430"/>
      <c r="J184" s="1430"/>
      <c r="N184" s="2"/>
    </row>
    <row r="185" ht="13.5" thickBot="1">
      <c r="L185" s="2" t="s">
        <v>395</v>
      </c>
    </row>
    <row r="186" spans="1:12" ht="13.5" customHeight="1" thickBot="1">
      <c r="A186" s="1433"/>
      <c r="B186" s="1426" t="s">
        <v>471</v>
      </c>
      <c r="C186" s="233" t="s">
        <v>38</v>
      </c>
      <c r="D186" s="1424" t="s">
        <v>39</v>
      </c>
      <c r="E186" s="1431"/>
      <c r="F186" s="1431"/>
      <c r="G186" s="1431"/>
      <c r="H186" s="1431"/>
      <c r="I186" s="1431"/>
      <c r="J186" s="1432"/>
      <c r="K186" s="218" t="s">
        <v>467</v>
      </c>
      <c r="L186" s="218" t="s">
        <v>468</v>
      </c>
    </row>
    <row r="187" spans="1:12" ht="13.5" thickBot="1">
      <c r="A187" s="1434"/>
      <c r="B187" s="1427"/>
      <c r="C187" s="217"/>
      <c r="D187" s="213"/>
      <c r="E187" s="212" t="s">
        <v>382</v>
      </c>
      <c r="F187" s="213"/>
      <c r="G187" s="213"/>
      <c r="H187" s="213"/>
      <c r="I187" s="213"/>
      <c r="J187" s="211"/>
      <c r="K187" s="1424" t="s">
        <v>469</v>
      </c>
      <c r="L187" s="1425"/>
    </row>
    <row r="188" spans="1:12" ht="13.5" thickBot="1">
      <c r="A188" s="1428" t="s">
        <v>496</v>
      </c>
      <c r="B188" s="1429"/>
      <c r="C188" s="219"/>
      <c r="D188" s="250"/>
      <c r="E188" s="250"/>
      <c r="F188" s="220"/>
      <c r="G188" s="220"/>
      <c r="H188" s="220"/>
      <c r="I188" s="220"/>
      <c r="J188" s="220"/>
      <c r="K188" s="220"/>
      <c r="L188" s="221"/>
    </row>
    <row r="189" spans="1:12" ht="13.5" customHeight="1">
      <c r="A189" s="241">
        <v>1</v>
      </c>
      <c r="B189" s="242" t="s">
        <v>472</v>
      </c>
      <c r="C189" s="365"/>
      <c r="D189" s="222"/>
      <c r="E189" s="222"/>
      <c r="F189" s="223"/>
      <c r="G189" s="284"/>
      <c r="H189" s="223"/>
      <c r="I189" s="234"/>
      <c r="J189" s="224"/>
      <c r="K189" s="407"/>
      <c r="L189" s="222"/>
    </row>
    <row r="190" spans="1:12" ht="13.5" customHeight="1">
      <c r="A190" s="230">
        <v>2</v>
      </c>
      <c r="B190" s="19" t="s">
        <v>423</v>
      </c>
      <c r="C190" s="366"/>
      <c r="D190" s="227"/>
      <c r="E190" s="227"/>
      <c r="F190" s="228"/>
      <c r="G190" s="285"/>
      <c r="H190" s="228"/>
      <c r="I190" s="229"/>
      <c r="J190" s="229"/>
      <c r="K190" s="805"/>
      <c r="L190" s="226"/>
    </row>
    <row r="191" spans="1:12" ht="13.5" customHeight="1">
      <c r="A191" s="230">
        <v>3</v>
      </c>
      <c r="B191" s="19" t="s">
        <v>26</v>
      </c>
      <c r="C191" s="366"/>
      <c r="D191" s="227"/>
      <c r="E191" s="227"/>
      <c r="F191" s="228"/>
      <c r="G191" s="285"/>
      <c r="H191" s="228"/>
      <c r="I191" s="229"/>
      <c r="J191" s="229"/>
      <c r="K191" s="408"/>
      <c r="L191" s="227"/>
    </row>
    <row r="192" spans="1:12" ht="13.5" customHeight="1">
      <c r="A192" s="230">
        <v>4</v>
      </c>
      <c r="B192" s="19" t="s">
        <v>473</v>
      </c>
      <c r="C192" s="366"/>
      <c r="D192" s="227"/>
      <c r="E192" s="227"/>
      <c r="F192" s="228"/>
      <c r="G192" s="285"/>
      <c r="H192" s="228"/>
      <c r="I192" s="229"/>
      <c r="J192" s="229"/>
      <c r="K192" s="408"/>
      <c r="L192" s="227"/>
    </row>
    <row r="193" spans="1:12" ht="13.5" customHeight="1">
      <c r="A193" s="230">
        <v>5</v>
      </c>
      <c r="B193" s="19" t="s">
        <v>431</v>
      </c>
      <c r="C193" s="366"/>
      <c r="D193" s="227"/>
      <c r="E193" s="227"/>
      <c r="F193" s="228"/>
      <c r="G193" s="285"/>
      <c r="H193" s="228"/>
      <c r="I193" s="229"/>
      <c r="J193" s="229"/>
      <c r="K193" s="408"/>
      <c r="L193" s="227"/>
    </row>
    <row r="194" spans="1:12" ht="13.5" customHeight="1">
      <c r="A194" s="230">
        <v>6</v>
      </c>
      <c r="B194" s="19" t="s">
        <v>497</v>
      </c>
      <c r="C194" s="366"/>
      <c r="D194" s="227"/>
      <c r="E194" s="227"/>
      <c r="F194" s="228"/>
      <c r="G194" s="285"/>
      <c r="H194" s="228"/>
      <c r="I194" s="229"/>
      <c r="J194" s="229"/>
      <c r="K194" s="408"/>
      <c r="L194" s="227"/>
    </row>
    <row r="195" spans="1:12" ht="13.5" customHeight="1">
      <c r="A195" s="230">
        <v>7</v>
      </c>
      <c r="B195" s="19" t="s">
        <v>498</v>
      </c>
      <c r="C195" s="366"/>
      <c r="D195" s="227"/>
      <c r="E195" s="227"/>
      <c r="F195" s="228"/>
      <c r="G195" s="285"/>
      <c r="H195" s="228"/>
      <c r="I195" s="229"/>
      <c r="J195" s="229"/>
      <c r="K195" s="408"/>
      <c r="L195" s="227"/>
    </row>
    <row r="196" spans="1:12" ht="13.5" customHeight="1">
      <c r="A196" s="363">
        <v>8</v>
      </c>
      <c r="B196" s="265" t="s">
        <v>499</v>
      </c>
      <c r="C196" s="367"/>
      <c r="D196" s="227"/>
      <c r="E196" s="279"/>
      <c r="F196" s="283"/>
      <c r="G196" s="286"/>
      <c r="H196" s="283"/>
      <c r="I196" s="280"/>
      <c r="J196" s="280"/>
      <c r="K196" s="806"/>
      <c r="L196" s="279"/>
    </row>
    <row r="197" spans="1:12" ht="13.5" customHeight="1" hidden="1">
      <c r="A197" s="230">
        <v>9</v>
      </c>
      <c r="B197" s="19"/>
      <c r="C197" s="366"/>
      <c r="D197" s="227"/>
      <c r="E197" s="227"/>
      <c r="F197" s="228"/>
      <c r="G197" s="285"/>
      <c r="H197" s="228"/>
      <c r="I197" s="229"/>
      <c r="J197" s="229"/>
      <c r="K197" s="408"/>
      <c r="L197" s="227"/>
    </row>
    <row r="198" spans="1:12" ht="13.5" customHeight="1" thickBot="1">
      <c r="A198" s="364">
        <v>9</v>
      </c>
      <c r="B198" s="256" t="s">
        <v>500</v>
      </c>
      <c r="C198" s="367"/>
      <c r="D198" s="279"/>
      <c r="E198" s="279"/>
      <c r="F198" s="283"/>
      <c r="G198" s="286"/>
      <c r="H198" s="368"/>
      <c r="I198" s="361"/>
      <c r="J198" s="361"/>
      <c r="K198" s="807"/>
      <c r="L198" s="279"/>
    </row>
    <row r="199" spans="1:12" ht="13.5" customHeight="1" thickBot="1">
      <c r="A199" s="291">
        <v>10</v>
      </c>
      <c r="B199" s="362" t="s">
        <v>476</v>
      </c>
      <c r="C199" s="296">
        <f>SUM(C189:C198)</f>
        <v>0</v>
      </c>
      <c r="D199" s="292">
        <f>SUM(D189:D198)</f>
        <v>0</v>
      </c>
      <c r="E199" s="292">
        <f>SUM(E189:E198)</f>
        <v>0</v>
      </c>
      <c r="F199" s="293"/>
      <c r="G199" s="294"/>
      <c r="H199" s="293"/>
      <c r="I199" s="295"/>
      <c r="J199" s="295"/>
      <c r="K199" s="811">
        <f>SUM(K189:K198)</f>
        <v>0</v>
      </c>
      <c r="L199" s="292"/>
    </row>
    <row r="200" spans="1:12" ht="13.5" customHeight="1">
      <c r="A200" s="237">
        <v>11</v>
      </c>
      <c r="B200" s="238" t="s">
        <v>501</v>
      </c>
      <c r="C200" s="813"/>
      <c r="D200" s="226"/>
      <c r="E200" s="226"/>
      <c r="F200" s="231"/>
      <c r="G200" s="287"/>
      <c r="H200" s="231"/>
      <c r="I200" s="224"/>
      <c r="J200" s="224"/>
      <c r="K200" s="805"/>
      <c r="L200" s="226"/>
    </row>
    <row r="201" spans="1:12" ht="13.5" customHeight="1">
      <c r="A201" s="237">
        <v>12</v>
      </c>
      <c r="B201" s="238" t="s">
        <v>502</v>
      </c>
      <c r="C201" s="813"/>
      <c r="D201" s="226"/>
      <c r="E201" s="227"/>
      <c r="F201" s="231"/>
      <c r="G201" s="287"/>
      <c r="H201" s="231"/>
      <c r="I201" s="224"/>
      <c r="J201" s="224"/>
      <c r="K201" s="805"/>
      <c r="L201" s="226"/>
    </row>
    <row r="202" spans="1:12" ht="13.5" customHeight="1">
      <c r="A202" s="235">
        <v>13</v>
      </c>
      <c r="B202" s="236" t="s">
        <v>503</v>
      </c>
      <c r="C202" s="814"/>
      <c r="D202" s="226"/>
      <c r="E202" s="227"/>
      <c r="F202" s="228"/>
      <c r="G202" s="285"/>
      <c r="H202" s="228"/>
      <c r="I202" s="229"/>
      <c r="J202" s="229"/>
      <c r="K202" s="408"/>
      <c r="L202" s="227"/>
    </row>
    <row r="203" spans="1:12" ht="13.5" customHeight="1">
      <c r="A203" s="235">
        <v>14</v>
      </c>
      <c r="B203" s="236" t="s">
        <v>504</v>
      </c>
      <c r="C203" s="814"/>
      <c r="D203" s="226"/>
      <c r="E203" s="227"/>
      <c r="F203" s="228"/>
      <c r="G203" s="285"/>
      <c r="H203" s="228"/>
      <c r="I203" s="229"/>
      <c r="J203" s="229"/>
      <c r="K203" s="408"/>
      <c r="L203" s="227"/>
    </row>
    <row r="204" spans="1:12" ht="13.5" customHeight="1">
      <c r="A204" s="235">
        <v>15</v>
      </c>
      <c r="B204" s="236" t="s">
        <v>477</v>
      </c>
      <c r="C204" s="814"/>
      <c r="D204" s="226"/>
      <c r="E204" s="227"/>
      <c r="F204" s="228"/>
      <c r="G204" s="285"/>
      <c r="H204" s="228"/>
      <c r="I204" s="229"/>
      <c r="J204" s="229"/>
      <c r="K204" s="408"/>
      <c r="L204" s="227"/>
    </row>
    <row r="205" spans="1:12" ht="13.5" customHeight="1">
      <c r="A205" s="278">
        <v>16</v>
      </c>
      <c r="B205" s="19" t="s">
        <v>28</v>
      </c>
      <c r="C205" s="815"/>
      <c r="D205" s="226"/>
      <c r="E205" s="227"/>
      <c r="F205" s="283"/>
      <c r="G205" s="286"/>
      <c r="H205" s="283"/>
      <c r="I205" s="280"/>
      <c r="J205" s="280"/>
      <c r="K205" s="806"/>
      <c r="L205" s="279"/>
    </row>
    <row r="206" spans="1:12" ht="13.5" customHeight="1" thickBot="1">
      <c r="A206" s="278">
        <v>17</v>
      </c>
      <c r="B206" s="263" t="s">
        <v>505</v>
      </c>
      <c r="C206" s="815"/>
      <c r="D206" s="239"/>
      <c r="E206" s="279"/>
      <c r="F206" s="283"/>
      <c r="G206" s="286"/>
      <c r="H206" s="283"/>
      <c r="I206" s="280"/>
      <c r="J206" s="280"/>
      <c r="K206" s="806"/>
      <c r="L206" s="279"/>
    </row>
    <row r="207" spans="1:12" ht="13.5" customHeight="1" thickBot="1">
      <c r="A207" s="291">
        <v>18</v>
      </c>
      <c r="B207" s="266" t="s">
        <v>478</v>
      </c>
      <c r="C207" s="811">
        <f>SUM(C200:C206)</f>
        <v>0</v>
      </c>
      <c r="D207" s="292">
        <f>SUM(D200:D206)</f>
        <v>0</v>
      </c>
      <c r="E207" s="292">
        <f>SUM(E200:E206)</f>
        <v>0</v>
      </c>
      <c r="F207" s="293"/>
      <c r="G207" s="294"/>
      <c r="H207" s="293"/>
      <c r="I207" s="295"/>
      <c r="J207" s="295"/>
      <c r="K207" s="811"/>
      <c r="L207" s="292">
        <f>SUM(L200:L206)</f>
        <v>0</v>
      </c>
    </row>
    <row r="208" spans="1:12" ht="27.75" customHeight="1" thickBot="1">
      <c r="A208" s="1416" t="s">
        <v>506</v>
      </c>
      <c r="B208" s="1417"/>
      <c r="C208" s="281">
        <f>SUM(C207,C199)</f>
        <v>0</v>
      </c>
      <c r="D208" s="281">
        <f aca="true" t="shared" si="0" ref="D208:L208">SUM(D207,D199)</f>
        <v>0</v>
      </c>
      <c r="E208" s="281">
        <f t="shared" si="0"/>
        <v>0</v>
      </c>
      <c r="F208" s="281">
        <f t="shared" si="0"/>
        <v>0</v>
      </c>
      <c r="G208" s="281">
        <f t="shared" si="0"/>
        <v>0</v>
      </c>
      <c r="H208" s="281">
        <f t="shared" si="0"/>
        <v>0</v>
      </c>
      <c r="I208" s="281">
        <f t="shared" si="0"/>
        <v>0</v>
      </c>
      <c r="J208" s="281">
        <f t="shared" si="0"/>
        <v>0</v>
      </c>
      <c r="K208" s="281">
        <f t="shared" si="0"/>
        <v>0</v>
      </c>
      <c r="L208" s="281">
        <f t="shared" si="0"/>
        <v>0</v>
      </c>
    </row>
    <row r="209" spans="1:12" ht="13.5" customHeight="1" thickBot="1">
      <c r="A209" s="288"/>
      <c r="B209" s="289"/>
      <c r="C209" s="290"/>
      <c r="D209" s="290"/>
      <c r="E209" s="290"/>
      <c r="F209" s="282"/>
      <c r="G209" s="282"/>
      <c r="H209" s="282"/>
      <c r="I209" s="282"/>
      <c r="J209" s="282"/>
      <c r="K209" s="290"/>
      <c r="L209" s="290"/>
    </row>
    <row r="210" spans="1:12" ht="27.75" customHeight="1" thickBot="1">
      <c r="A210" s="1416" t="s">
        <v>512</v>
      </c>
      <c r="B210" s="1417"/>
      <c r="C210" s="328" t="e">
        <f>#REF!-C208</f>
        <v>#REF!</v>
      </c>
      <c r="D210" s="328" t="e">
        <f>#REF!-D208</f>
        <v>#REF!</v>
      </c>
      <c r="E210" s="328" t="e">
        <f>#REF!-E208</f>
        <v>#REF!</v>
      </c>
      <c r="F210" s="328" t="e">
        <f>#REF!-F208</f>
        <v>#REF!</v>
      </c>
      <c r="G210" s="328" t="e">
        <f>#REF!-G208</f>
        <v>#REF!</v>
      </c>
      <c r="H210" s="328" t="e">
        <f>#REF!-H208</f>
        <v>#REF!</v>
      </c>
      <c r="I210" s="328" t="e">
        <f>#REF!-I208</f>
        <v>#REF!</v>
      </c>
      <c r="J210" s="328" t="e">
        <f>#REF!-J208</f>
        <v>#REF!</v>
      </c>
      <c r="K210" s="328" t="e">
        <f>#REF!-K208</f>
        <v>#REF!</v>
      </c>
      <c r="L210" s="328" t="e">
        <f>#REF!-L208</f>
        <v>#REF!</v>
      </c>
    </row>
    <row r="211" ht="13.5" customHeight="1" thickBot="1">
      <c r="C211" s="333"/>
    </row>
    <row r="212" ht="13.5" customHeight="1" hidden="1"/>
    <row r="213" ht="13.5" customHeight="1" hidden="1"/>
    <row r="214" ht="13.5" customHeight="1" hidden="1"/>
    <row r="215" ht="24.75" customHeight="1" hidden="1"/>
    <row r="216" ht="13.5" hidden="1" thickBot="1"/>
    <row r="217" spans="1:16" ht="13.5" thickBot="1">
      <c r="A217" s="335"/>
      <c r="B217" s="334" t="s">
        <v>507</v>
      </c>
      <c r="C217" s="332" t="s">
        <v>513</v>
      </c>
      <c r="D217" s="332"/>
      <c r="E217" s="334"/>
      <c r="F217" s="332"/>
      <c r="G217" s="334"/>
      <c r="H217" s="334"/>
      <c r="I217" s="334"/>
      <c r="J217" s="334"/>
      <c r="K217" s="332"/>
      <c r="L217" s="336"/>
      <c r="M217" s="245"/>
      <c r="N217" s="245"/>
      <c r="O217" s="245"/>
      <c r="P217" s="245"/>
    </row>
    <row r="218" spans="1:12" ht="1.5" customHeight="1" thickBot="1">
      <c r="A218" s="329"/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1"/>
    </row>
    <row r="219" spans="1:12" ht="12.75">
      <c r="A219" s="297">
        <v>1</v>
      </c>
      <c r="B219" s="270" t="s">
        <v>508</v>
      </c>
      <c r="C219" s="246"/>
      <c r="D219" s="246"/>
      <c r="E219" s="246"/>
      <c r="F219" s="271"/>
      <c r="G219" s="272"/>
      <c r="H219" s="273"/>
      <c r="I219" s="274"/>
      <c r="J219" s="275"/>
      <c r="K219" s="251"/>
      <c r="L219" s="246"/>
    </row>
    <row r="220" spans="1:12" ht="12.75">
      <c r="A220" s="298">
        <v>2</v>
      </c>
      <c r="B220" s="298" t="s">
        <v>492</v>
      </c>
      <c r="C220" s="260"/>
      <c r="D220" s="260"/>
      <c r="E220" s="260"/>
      <c r="F220" s="276"/>
      <c r="G220" s="225"/>
      <c r="H220" s="262"/>
      <c r="I220" s="261"/>
      <c r="J220" s="247"/>
      <c r="K220" s="804"/>
      <c r="L220" s="260"/>
    </row>
    <row r="221" spans="1:12" ht="13.5" thickBot="1">
      <c r="A221" s="299">
        <v>3</v>
      </c>
      <c r="B221" s="299" t="s">
        <v>493</v>
      </c>
      <c r="C221" s="254"/>
      <c r="D221" s="254"/>
      <c r="E221" s="254"/>
      <c r="F221" s="255"/>
      <c r="G221" s="256"/>
      <c r="H221" s="257"/>
      <c r="I221" s="258"/>
      <c r="J221" s="259"/>
      <c r="K221" s="253"/>
      <c r="L221" s="254"/>
    </row>
    <row r="222" spans="1:12" ht="13.5" thickBot="1">
      <c r="A222" s="1422" t="s">
        <v>63</v>
      </c>
      <c r="B222" s="1423"/>
      <c r="C222" s="303">
        <f>SUM(C219:C221)</f>
        <v>0</v>
      </c>
      <c r="D222" s="303">
        <f>SUM(D219:D221)</f>
        <v>0</v>
      </c>
      <c r="E222" s="303">
        <f>SUM(E219:E221)</f>
        <v>0</v>
      </c>
      <c r="F222" s="304"/>
      <c r="G222" s="305"/>
      <c r="H222" s="306"/>
      <c r="I222" s="307"/>
      <c r="J222" s="308"/>
      <c r="K222" s="812">
        <f>SUM(K219:K221)</f>
        <v>0</v>
      </c>
      <c r="L222" s="303"/>
    </row>
    <row r="223" spans="1:12" ht="12.75">
      <c r="A223" s="309">
        <v>4</v>
      </c>
      <c r="B223" s="316" t="s">
        <v>509</v>
      </c>
      <c r="C223" s="318"/>
      <c r="D223" s="318"/>
      <c r="E223" s="320"/>
      <c r="F223" s="324"/>
      <c r="G223" s="322"/>
      <c r="H223" s="314"/>
      <c r="I223" s="314"/>
      <c r="J223" s="326"/>
      <c r="K223" s="318"/>
      <c r="L223" s="808"/>
    </row>
    <row r="224" spans="1:12" ht="13.5" thickBot="1">
      <c r="A224" s="302">
        <v>5</v>
      </c>
      <c r="B224" s="317" t="s">
        <v>955</v>
      </c>
      <c r="C224" s="319"/>
      <c r="D224" s="319"/>
      <c r="E224" s="321"/>
      <c r="F224" s="325"/>
      <c r="G224" s="323"/>
      <c r="H224" s="315"/>
      <c r="I224" s="315"/>
      <c r="J224" s="327"/>
      <c r="K224" s="319"/>
      <c r="L224" s="809"/>
    </row>
    <row r="225" spans="1:12" ht="13.5" thickBot="1">
      <c r="A225" s="1420" t="s">
        <v>511</v>
      </c>
      <c r="B225" s="1421"/>
      <c r="C225" s="310">
        <f>SUM(C223:C224)</f>
        <v>0</v>
      </c>
      <c r="D225" s="310">
        <f>SUM(D223:D224)</f>
        <v>0</v>
      </c>
      <c r="E225" s="310">
        <f>SUM(E223:E224)</f>
        <v>0</v>
      </c>
      <c r="F225" s="294"/>
      <c r="G225" s="312"/>
      <c r="H225" s="311"/>
      <c r="I225" s="311"/>
      <c r="J225" s="313"/>
      <c r="K225" s="310"/>
      <c r="L225" s="810"/>
    </row>
    <row r="226" spans="1:12" ht="12.75" hidden="1">
      <c r="A226" s="300"/>
      <c r="B226" s="244"/>
      <c r="C226" s="240"/>
      <c r="D226" s="240"/>
      <c r="E226" s="240"/>
      <c r="F226" s="301"/>
      <c r="G226" s="301"/>
      <c r="H226" s="301"/>
      <c r="I226" s="301"/>
      <c r="J226" s="301"/>
      <c r="K226" s="240"/>
      <c r="L226" s="240"/>
    </row>
    <row r="227" spans="1:12" ht="12.75" hidden="1">
      <c r="A227" s="243"/>
      <c r="B227" s="244"/>
      <c r="C227" s="240"/>
      <c r="D227" s="240"/>
      <c r="E227" s="240"/>
      <c r="F227" s="232"/>
      <c r="G227" s="232"/>
      <c r="H227" s="232"/>
      <c r="I227" s="232"/>
      <c r="J227" s="232"/>
      <c r="K227" s="240"/>
      <c r="L227" s="240"/>
    </row>
    <row r="228" spans="1:12" ht="29.25" customHeight="1" thickBot="1">
      <c r="A228" s="1418" t="s">
        <v>514</v>
      </c>
      <c r="B228" s="1419"/>
      <c r="C228" s="281" t="e">
        <f>SUM(C222,#REF!)</f>
        <v>#REF!</v>
      </c>
      <c r="D228" s="281" t="e">
        <f>SUM(D222,#REF!)</f>
        <v>#REF!</v>
      </c>
      <c r="E228" s="281" t="e">
        <f>SUM(E222,#REF!)</f>
        <v>#REF!</v>
      </c>
      <c r="F228" s="281" t="e">
        <f>SUM(F222,#REF!)</f>
        <v>#REF!</v>
      </c>
      <c r="G228" s="281" t="e">
        <f>SUM(G222,#REF!)</f>
        <v>#REF!</v>
      </c>
      <c r="H228" s="281" t="e">
        <f>SUM(H222,#REF!)</f>
        <v>#REF!</v>
      </c>
      <c r="I228" s="281" t="e">
        <f>SUM(I222,#REF!)</f>
        <v>#REF!</v>
      </c>
      <c r="J228" s="281" t="e">
        <f>SUM(J222,#REF!)</f>
        <v>#REF!</v>
      </c>
      <c r="K228" s="281" t="e">
        <f>SUM(K222,#REF!)</f>
        <v>#REF!</v>
      </c>
      <c r="L228" s="281" t="e">
        <f>SUM(L222,#REF!)</f>
        <v>#REF!</v>
      </c>
    </row>
    <row r="229" spans="1:12" ht="34.5" customHeight="1" thickBot="1">
      <c r="A229" s="1414" t="s">
        <v>515</v>
      </c>
      <c r="B229" s="1415"/>
      <c r="C229" s="281">
        <f>SUM(C225,C208)</f>
        <v>0</v>
      </c>
      <c r="D229" s="281">
        <f aca="true" t="shared" si="1" ref="D229:J229">SUM(D225,D208)</f>
        <v>0</v>
      </c>
      <c r="E229" s="281">
        <f t="shared" si="1"/>
        <v>0</v>
      </c>
      <c r="F229" s="281">
        <f t="shared" si="1"/>
        <v>0</v>
      </c>
      <c r="G229" s="281">
        <f t="shared" si="1"/>
        <v>0</v>
      </c>
      <c r="H229" s="281">
        <f t="shared" si="1"/>
        <v>0</v>
      </c>
      <c r="I229" s="281">
        <f t="shared" si="1"/>
        <v>0</v>
      </c>
      <c r="J229" s="281">
        <f t="shared" si="1"/>
        <v>0</v>
      </c>
      <c r="K229" s="281">
        <f>SUM(K208,K225)</f>
        <v>0</v>
      </c>
      <c r="L229" s="281">
        <f>SUM(L208,L225)</f>
        <v>0</v>
      </c>
    </row>
  </sheetData>
  <sheetProtection/>
  <mergeCells count="12">
    <mergeCell ref="K187:L187"/>
    <mergeCell ref="B186:B187"/>
    <mergeCell ref="A188:B188"/>
    <mergeCell ref="A184:J184"/>
    <mergeCell ref="D186:J186"/>
    <mergeCell ref="A186:A187"/>
    <mergeCell ref="A229:B229"/>
    <mergeCell ref="A210:B210"/>
    <mergeCell ref="A228:B228"/>
    <mergeCell ref="A208:B208"/>
    <mergeCell ref="A225:B225"/>
    <mergeCell ref="A222:B222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22">
      <selection activeCell="D28" sqref="D28"/>
    </sheetView>
  </sheetViews>
  <sheetFormatPr defaultColWidth="9.140625" defaultRowHeight="12.75"/>
  <cols>
    <col min="1" max="1" width="71.28125" style="510" customWidth="1"/>
    <col min="2" max="2" width="17.28125" style="510" customWidth="1"/>
    <col min="3" max="3" width="10.57421875" style="510" customWidth="1"/>
    <col min="4" max="4" width="14.00390625" style="510" customWidth="1"/>
    <col min="5" max="5" width="15.140625" style="510" customWidth="1"/>
    <col min="6" max="16384" width="9.140625" style="510" customWidth="1"/>
  </cols>
  <sheetData>
    <row r="1" spans="1:4" ht="12.75">
      <c r="A1" s="561" t="s">
        <v>1216</v>
      </c>
      <c r="D1" s="541" t="s">
        <v>1217</v>
      </c>
    </row>
    <row r="3" ht="12.75">
      <c r="B3" s="510" t="s">
        <v>1180</v>
      </c>
    </row>
    <row r="4" spans="1:5" ht="26.25" customHeight="1">
      <c r="A4" s="511" t="s">
        <v>516</v>
      </c>
      <c r="B4" s="512" t="s">
        <v>517</v>
      </c>
      <c r="C4" s="511" t="s">
        <v>518</v>
      </c>
      <c r="D4" s="513" t="s">
        <v>519</v>
      </c>
      <c r="E4" s="511" t="s">
        <v>520</v>
      </c>
    </row>
    <row r="5" spans="1:5" ht="12.75">
      <c r="A5" s="514" t="s">
        <v>1181</v>
      </c>
      <c r="C5" s="515"/>
      <c r="D5" s="516"/>
      <c r="E5" s="517">
        <v>159423307</v>
      </c>
    </row>
    <row r="6" spans="1:5" ht="12.75">
      <c r="A6" s="514" t="s">
        <v>1332</v>
      </c>
      <c r="C6" s="515"/>
      <c r="D6" s="516"/>
      <c r="E6" s="518">
        <v>17697456</v>
      </c>
    </row>
    <row r="7" spans="1:5" ht="12.75">
      <c r="A7" s="515" t="s">
        <v>584</v>
      </c>
      <c r="B7" s="519" t="s">
        <v>1333</v>
      </c>
      <c r="C7" s="515">
        <v>4344</v>
      </c>
      <c r="D7" s="516">
        <v>4074</v>
      </c>
      <c r="E7" s="520">
        <v>17697456</v>
      </c>
    </row>
    <row r="8" spans="1:5" ht="12.75">
      <c r="A8" s="514" t="s">
        <v>1334</v>
      </c>
      <c r="B8" s="519"/>
      <c r="C8" s="515"/>
      <c r="D8" s="516"/>
      <c r="E8" s="518">
        <v>18716063</v>
      </c>
    </row>
    <row r="9" spans="1:5" ht="12.75">
      <c r="A9" s="515" t="s">
        <v>585</v>
      </c>
      <c r="B9" s="519"/>
      <c r="C9" s="515"/>
      <c r="D9" s="516"/>
      <c r="E9" s="520"/>
    </row>
    <row r="10" spans="1:5" ht="12.75">
      <c r="A10" s="515" t="s">
        <v>586</v>
      </c>
      <c r="B10" s="519" t="s">
        <v>1335</v>
      </c>
      <c r="C10" s="515">
        <v>1</v>
      </c>
      <c r="D10" s="516">
        <v>3000000</v>
      </c>
      <c r="E10" s="520">
        <v>3000000</v>
      </c>
    </row>
    <row r="11" spans="1:5" ht="12.75">
      <c r="A11" s="515" t="s">
        <v>587</v>
      </c>
      <c r="B11" s="519" t="s">
        <v>1336</v>
      </c>
      <c r="C11" s="515">
        <v>11041</v>
      </c>
      <c r="D11" s="516">
        <v>276</v>
      </c>
      <c r="E11" s="520">
        <v>3047316</v>
      </c>
    </row>
    <row r="12" spans="1:5" ht="12.75">
      <c r="A12" s="515" t="s">
        <v>588</v>
      </c>
      <c r="B12" s="519" t="s">
        <v>1333</v>
      </c>
      <c r="C12" s="515">
        <v>348</v>
      </c>
      <c r="D12" s="516">
        <v>28600</v>
      </c>
      <c r="E12" s="520">
        <v>9952800</v>
      </c>
    </row>
    <row r="13" spans="1:5" ht="12.75">
      <c r="A13" s="515" t="s">
        <v>589</v>
      </c>
      <c r="B13" s="519"/>
      <c r="C13" s="515"/>
      <c r="D13" s="516"/>
      <c r="E13" s="520"/>
    </row>
    <row r="14" spans="1:5" ht="12.75">
      <c r="A14" s="515" t="s">
        <v>590</v>
      </c>
      <c r="B14" s="519" t="s">
        <v>1333</v>
      </c>
      <c r="C14" s="515">
        <v>17169</v>
      </c>
      <c r="D14" s="516">
        <v>56</v>
      </c>
      <c r="E14" s="520">
        <v>961464</v>
      </c>
    </row>
    <row r="15" spans="1:5" ht="12.75">
      <c r="A15" s="515" t="s">
        <v>591</v>
      </c>
      <c r="B15" s="519" t="s">
        <v>1337</v>
      </c>
      <c r="C15" s="515">
        <v>227</v>
      </c>
      <c r="D15" s="516">
        <v>7729</v>
      </c>
      <c r="E15" s="520">
        <v>1754483</v>
      </c>
    </row>
    <row r="16" spans="1:5" ht="12.75">
      <c r="A16" s="514" t="s">
        <v>1338</v>
      </c>
      <c r="B16" s="519"/>
      <c r="C16" s="515"/>
      <c r="D16" s="516"/>
      <c r="E16" s="518">
        <v>5346360</v>
      </c>
    </row>
    <row r="17" spans="1:5" ht="12.75">
      <c r="A17" s="515" t="s">
        <v>592</v>
      </c>
      <c r="B17" s="519" t="s">
        <v>1339</v>
      </c>
      <c r="C17" s="515">
        <v>12</v>
      </c>
      <c r="D17" s="516">
        <v>253530</v>
      </c>
      <c r="E17" s="520">
        <v>3042360</v>
      </c>
    </row>
    <row r="18" spans="1:5" ht="12.75">
      <c r="A18" s="521" t="s">
        <v>593</v>
      </c>
      <c r="B18" s="519"/>
      <c r="C18" s="515"/>
      <c r="D18" s="516"/>
      <c r="E18" s="520"/>
    </row>
    <row r="19" spans="1:5" ht="12.75" customHeight="1">
      <c r="A19" s="515" t="s">
        <v>594</v>
      </c>
      <c r="B19" s="519" t="s">
        <v>1340</v>
      </c>
      <c r="C19" s="515">
        <v>24</v>
      </c>
      <c r="D19" s="516">
        <v>96000</v>
      </c>
      <c r="E19" s="520">
        <v>2304000</v>
      </c>
    </row>
    <row r="20" spans="1:5" ht="12.75">
      <c r="A20" s="515" t="s">
        <v>1341</v>
      </c>
      <c r="B20" s="519" t="s">
        <v>1342</v>
      </c>
      <c r="C20" s="515"/>
      <c r="D20" s="516"/>
      <c r="E20" s="520"/>
    </row>
    <row r="21" spans="1:5" ht="12.75">
      <c r="A21" s="514" t="s">
        <v>1346</v>
      </c>
      <c r="B21" s="519" t="s">
        <v>1333</v>
      </c>
      <c r="C21" s="515">
        <v>3</v>
      </c>
      <c r="D21" s="516">
        <v>2612</v>
      </c>
      <c r="E21" s="518">
        <v>7836</v>
      </c>
    </row>
    <row r="22" spans="1:5" ht="12.75">
      <c r="A22" s="514" t="s">
        <v>1347</v>
      </c>
      <c r="B22" s="522" t="s">
        <v>1348</v>
      </c>
      <c r="C22" s="515">
        <v>200000</v>
      </c>
      <c r="D22" s="523">
        <v>1.5</v>
      </c>
      <c r="E22" s="518">
        <v>300000</v>
      </c>
    </row>
    <row r="23" spans="1:5" ht="12.75">
      <c r="A23" s="524" t="s">
        <v>1349</v>
      </c>
      <c r="B23" s="525" t="s">
        <v>1333</v>
      </c>
      <c r="C23" s="526">
        <v>4344</v>
      </c>
      <c r="D23" s="527"/>
      <c r="E23" s="528">
        <v>30672726</v>
      </c>
    </row>
    <row r="24" spans="1:5" ht="12.75">
      <c r="A24" s="557"/>
      <c r="B24" s="522"/>
      <c r="C24" s="543"/>
      <c r="D24" s="544"/>
      <c r="E24" s="562"/>
    </row>
    <row r="25" spans="1:5" ht="12.75">
      <c r="A25" s="557"/>
      <c r="B25" s="522"/>
      <c r="C25" s="543"/>
      <c r="D25" s="544"/>
      <c r="E25" s="562"/>
    </row>
    <row r="26" spans="1:5" ht="12.75">
      <c r="A26" s="557"/>
      <c r="B26" s="522"/>
      <c r="C26" s="543"/>
      <c r="D26" s="544"/>
      <c r="E26" s="562"/>
    </row>
    <row r="27" spans="1:5" ht="12.75">
      <c r="A27" s="557"/>
      <c r="B27" s="522"/>
      <c r="C27" s="543"/>
      <c r="D27" s="544"/>
      <c r="E27" s="562"/>
    </row>
    <row r="28" spans="1:5" ht="12.75">
      <c r="A28" s="557"/>
      <c r="B28" s="522"/>
      <c r="C28" s="543"/>
      <c r="D28" s="544"/>
      <c r="E28" s="562"/>
    </row>
    <row r="29" spans="1:5" ht="12.75">
      <c r="A29" s="557"/>
      <c r="B29" s="522"/>
      <c r="C29" s="543"/>
      <c r="D29" s="544"/>
      <c r="E29" s="562"/>
    </row>
    <row r="30" spans="1:5" ht="12.75">
      <c r="A30" s="557"/>
      <c r="B30" s="522"/>
      <c r="C30" s="543"/>
      <c r="D30" s="544"/>
      <c r="E30" s="562"/>
    </row>
    <row r="31" spans="1:5" ht="12.75">
      <c r="A31" s="557"/>
      <c r="B31" s="522"/>
      <c r="C31" s="543"/>
      <c r="D31" s="544"/>
      <c r="E31" s="562"/>
    </row>
    <row r="32" spans="1:5" ht="12.75">
      <c r="A32" s="557"/>
      <c r="B32" s="522"/>
      <c r="C32" s="543"/>
      <c r="D32" s="544"/>
      <c r="E32" s="562"/>
    </row>
    <row r="33" spans="1:5" ht="12.75">
      <c r="A33" s="557"/>
      <c r="B33" s="522"/>
      <c r="C33" s="543"/>
      <c r="D33" s="544"/>
      <c r="E33" s="562"/>
    </row>
    <row r="36" spans="1:2" ht="12.75">
      <c r="A36" s="400" t="s">
        <v>516</v>
      </c>
      <c r="B36" s="387" t="s">
        <v>520</v>
      </c>
    </row>
    <row r="37" spans="1:2" ht="12.75">
      <c r="A37" s="401" t="s">
        <v>1203</v>
      </c>
      <c r="B37" s="392"/>
    </row>
    <row r="38" spans="1:2" ht="12.75">
      <c r="A38" s="401" t="s">
        <v>1374</v>
      </c>
      <c r="B38" s="559">
        <v>18533017</v>
      </c>
    </row>
    <row r="39" spans="1:5" ht="12.75">
      <c r="A39" s="401" t="s">
        <v>627</v>
      </c>
      <c r="B39" s="390"/>
      <c r="D39" s="516"/>
      <c r="E39" s="516"/>
    </row>
    <row r="40" spans="1:2" ht="12.75">
      <c r="A40" s="401" t="s">
        <v>1204</v>
      </c>
      <c r="B40" s="390">
        <v>306600</v>
      </c>
    </row>
    <row r="41" spans="1:5" ht="12.75">
      <c r="A41" s="401" t="s">
        <v>1205</v>
      </c>
      <c r="B41" s="390">
        <v>481000</v>
      </c>
      <c r="D41" s="516"/>
      <c r="E41" s="516"/>
    </row>
    <row r="42" spans="1:5" ht="12.75">
      <c r="A42" s="402" t="s">
        <v>1206</v>
      </c>
      <c r="B42" s="403">
        <v>416000</v>
      </c>
      <c r="E42" s="516"/>
    </row>
    <row r="43" spans="1:5" ht="12.75">
      <c r="A43" s="402" t="s">
        <v>1220</v>
      </c>
      <c r="B43" s="403">
        <v>65000</v>
      </c>
      <c r="E43" s="516"/>
    </row>
    <row r="44" spans="1:5" ht="12.75">
      <c r="A44" s="401" t="s">
        <v>1207</v>
      </c>
      <c r="B44" s="390"/>
      <c r="E44" s="516"/>
    </row>
    <row r="45" spans="1:5" ht="12.75">
      <c r="A45" s="388" t="s">
        <v>1208</v>
      </c>
      <c r="B45" s="390">
        <v>14892000</v>
      </c>
      <c r="E45" s="516"/>
    </row>
    <row r="46" spans="1:5" ht="12.75">
      <c r="A46" s="389" t="s">
        <v>1209</v>
      </c>
      <c r="B46" s="403"/>
      <c r="E46" s="516"/>
    </row>
    <row r="47" spans="1:5" ht="12.75">
      <c r="A47" s="389" t="s">
        <v>1367</v>
      </c>
      <c r="B47" s="403">
        <v>3740000</v>
      </c>
      <c r="E47" s="516"/>
    </row>
    <row r="48" spans="1:5" ht="12.75">
      <c r="A48" s="389" t="s">
        <v>1210</v>
      </c>
      <c r="B48" s="403"/>
      <c r="E48" s="516"/>
    </row>
    <row r="49" spans="1:5" ht="12.75">
      <c r="A49" s="397" t="s">
        <v>1211</v>
      </c>
      <c r="B49" s="403"/>
      <c r="E49" s="516"/>
    </row>
    <row r="50" spans="1:5" ht="12.75">
      <c r="A50" s="397" t="s">
        <v>1212</v>
      </c>
      <c r="B50" s="403"/>
      <c r="E50" s="516"/>
    </row>
    <row r="51" spans="1:5" ht="12.75">
      <c r="A51" s="397" t="s">
        <v>1373</v>
      </c>
      <c r="B51" s="403">
        <v>11152000</v>
      </c>
      <c r="E51" s="516"/>
    </row>
    <row r="52" spans="1:5" ht="12.75">
      <c r="A52" s="389" t="s">
        <v>1210</v>
      </c>
      <c r="B52" s="403"/>
      <c r="E52" s="516"/>
    </row>
    <row r="53" spans="1:5" ht="12.75">
      <c r="A53" s="397" t="s">
        <v>1211</v>
      </c>
      <c r="B53" s="403"/>
      <c r="E53" s="516"/>
    </row>
    <row r="54" spans="1:5" ht="12.75">
      <c r="A54" s="397" t="s">
        <v>1212</v>
      </c>
      <c r="B54" s="403"/>
      <c r="E54" s="516"/>
    </row>
    <row r="55" spans="1:5" ht="12.75">
      <c r="A55" s="401" t="s">
        <v>1213</v>
      </c>
      <c r="B55" s="390">
        <v>2280000</v>
      </c>
      <c r="E55" s="516"/>
    </row>
    <row r="56" spans="1:5" ht="12.75">
      <c r="A56" s="395" t="s">
        <v>1214</v>
      </c>
      <c r="B56" s="405">
        <v>573417</v>
      </c>
      <c r="E56" s="516"/>
    </row>
    <row r="57" spans="1:5" ht="12.75">
      <c r="A57"/>
      <c r="B57"/>
      <c r="E57" s="516"/>
    </row>
    <row r="58" spans="1:5" ht="12.75">
      <c r="A58"/>
      <c r="B58"/>
      <c r="E58" s="516"/>
    </row>
    <row r="59" spans="1:5" ht="12.75">
      <c r="A59" s="387" t="s">
        <v>516</v>
      </c>
      <c r="B59" s="387" t="s">
        <v>520</v>
      </c>
      <c r="E59" s="516"/>
    </row>
    <row r="60" spans="1:5" ht="12.75">
      <c r="A60" s="401" t="s">
        <v>1375</v>
      </c>
      <c r="B60" s="390"/>
      <c r="E60" s="516"/>
    </row>
    <row r="61" spans="1:5" ht="12.75">
      <c r="A61" s="401" t="s">
        <v>1376</v>
      </c>
      <c r="B61" s="559">
        <v>104939424</v>
      </c>
      <c r="E61" s="516"/>
    </row>
    <row r="62" spans="1:5" ht="12.75">
      <c r="A62" s="394" t="s">
        <v>1377</v>
      </c>
      <c r="B62" s="389"/>
      <c r="E62" s="516"/>
    </row>
    <row r="63" spans="1:5" ht="12.75">
      <c r="A63" s="394" t="s">
        <v>1378</v>
      </c>
      <c r="B63" s="391">
        <v>29756160</v>
      </c>
      <c r="E63" s="516"/>
    </row>
    <row r="64" spans="1:5" ht="12.75">
      <c r="A64" s="396" t="s">
        <v>1215</v>
      </c>
      <c r="B64" s="393">
        <v>75183264</v>
      </c>
      <c r="E64" s="516"/>
    </row>
    <row r="65" spans="1:5" ht="12.75">
      <c r="A65"/>
      <c r="B65"/>
      <c r="E65" s="516"/>
    </row>
    <row r="66" spans="1:5" ht="12.75">
      <c r="A66" s="398"/>
      <c r="B66" s="399"/>
      <c r="E66" s="516"/>
    </row>
    <row r="67" spans="1:5" ht="12.75">
      <c r="A67"/>
      <c r="B67"/>
      <c r="E67" s="516"/>
    </row>
    <row r="68" spans="1:5" ht="12.75">
      <c r="A68"/>
      <c r="B68"/>
      <c r="E68" s="516"/>
    </row>
    <row r="69" spans="1:5" ht="12.75">
      <c r="A69" s="406" t="s">
        <v>1321</v>
      </c>
      <c r="B69" s="560">
        <v>282895748</v>
      </c>
      <c r="E69" s="516"/>
    </row>
    <row r="70" ht="12.75">
      <c r="E70" s="516"/>
    </row>
    <row r="71" ht="12.75">
      <c r="E71" s="516"/>
    </row>
    <row r="72" ht="12.75">
      <c r="E72" s="516"/>
    </row>
    <row r="73" ht="12.75">
      <c r="E73" s="516"/>
    </row>
    <row r="74" ht="12.75">
      <c r="E74" s="516"/>
    </row>
    <row r="75" ht="12.75">
      <c r="E75" s="516"/>
    </row>
    <row r="76" ht="12.75">
      <c r="E76" s="516"/>
    </row>
    <row r="77" ht="12.75">
      <c r="E77" s="516"/>
    </row>
    <row r="78" ht="12.75">
      <c r="E78" s="516"/>
    </row>
    <row r="79" ht="12.75">
      <c r="E79" s="516"/>
    </row>
    <row r="80" ht="12.75">
      <c r="E80" s="516"/>
    </row>
    <row r="81" ht="12.75">
      <c r="E81" s="516"/>
    </row>
    <row r="82" ht="12.75">
      <c r="E82" s="516"/>
    </row>
    <row r="83" ht="12.75">
      <c r="E83" s="516"/>
    </row>
    <row r="84" ht="12.75">
      <c r="E84" s="516"/>
    </row>
    <row r="85" ht="12.75">
      <c r="E85" s="516"/>
    </row>
    <row r="86" ht="12.75">
      <c r="E86" s="516"/>
    </row>
    <row r="87" ht="12.75">
      <c r="E87" s="516"/>
    </row>
    <row r="88" ht="12.75">
      <c r="E88" s="516"/>
    </row>
    <row r="89" ht="12.75">
      <c r="E89" s="516"/>
    </row>
    <row r="90" ht="12.75">
      <c r="E90" s="516"/>
    </row>
    <row r="91" ht="12.75">
      <c r="E91" s="516"/>
    </row>
    <row r="92" ht="12.75">
      <c r="E92" s="516"/>
    </row>
    <row r="93" ht="12.75">
      <c r="E93" s="516"/>
    </row>
    <row r="94" ht="12.75">
      <c r="E94" s="516"/>
    </row>
    <row r="95" ht="12.75">
      <c r="E95" s="516"/>
    </row>
    <row r="96" ht="12.75">
      <c r="E96" s="516"/>
    </row>
    <row r="97" ht="12.75">
      <c r="E97" s="516"/>
    </row>
    <row r="98" ht="12.75">
      <c r="E98" s="516"/>
    </row>
    <row r="99" ht="12.75">
      <c r="E99" s="516"/>
    </row>
    <row r="100" ht="12.75">
      <c r="E100" s="516"/>
    </row>
    <row r="101" ht="12.75">
      <c r="E101" s="516"/>
    </row>
    <row r="102" ht="12.75">
      <c r="E102" s="516"/>
    </row>
    <row r="103" ht="12.75">
      <c r="E103" s="516"/>
    </row>
    <row r="104" ht="12.75">
      <c r="E104" s="516"/>
    </row>
    <row r="105" ht="12.75">
      <c r="E105" s="516"/>
    </row>
    <row r="106" ht="12.75">
      <c r="E106" s="516"/>
    </row>
    <row r="107" ht="12.75">
      <c r="E107" s="516"/>
    </row>
    <row r="108" ht="12.75">
      <c r="E108" s="516"/>
    </row>
    <row r="109" ht="12.75">
      <c r="E109" s="516"/>
    </row>
    <row r="110" ht="12.75">
      <c r="E110" s="516"/>
    </row>
    <row r="111" ht="12.75">
      <c r="E111" s="516"/>
    </row>
    <row r="112" ht="12.75">
      <c r="E112" s="516"/>
    </row>
    <row r="113" ht="12.75">
      <c r="E113" s="516"/>
    </row>
    <row r="114" ht="12.75">
      <c r="E114" s="516"/>
    </row>
    <row r="115" ht="12.75">
      <c r="E115" s="516"/>
    </row>
    <row r="116" ht="12.75">
      <c r="E116" s="516"/>
    </row>
    <row r="117" ht="12.75">
      <c r="E117" s="516"/>
    </row>
    <row r="118" ht="12.75">
      <c r="E118" s="516"/>
    </row>
    <row r="119" ht="12.75">
      <c r="E119" s="516"/>
    </row>
    <row r="120" ht="12.75">
      <c r="E120" s="516"/>
    </row>
    <row r="121" ht="12.75">
      <c r="E121" s="516"/>
    </row>
    <row r="122" ht="12.75">
      <c r="E122" s="516"/>
    </row>
    <row r="123" ht="12.75">
      <c r="E123" s="516"/>
    </row>
    <row r="124" ht="12.75">
      <c r="E124" s="516"/>
    </row>
    <row r="125" ht="12.75">
      <c r="E125" s="516"/>
    </row>
    <row r="126" ht="12.75">
      <c r="E126" s="516"/>
    </row>
    <row r="127" ht="12.75">
      <c r="E127" s="516"/>
    </row>
    <row r="128" ht="12.75">
      <c r="E128" s="516"/>
    </row>
    <row r="129" ht="12.75">
      <c r="E129" s="516"/>
    </row>
    <row r="130" ht="12.75">
      <c r="E130" s="516"/>
    </row>
    <row r="131" ht="12.75">
      <c r="E131" s="516"/>
    </row>
    <row r="132" ht="12.75">
      <c r="E132" s="516"/>
    </row>
    <row r="133" ht="12.75">
      <c r="E133" s="516"/>
    </row>
    <row r="134" ht="12.75">
      <c r="E134" s="516"/>
    </row>
    <row r="135" ht="12.75">
      <c r="E135" s="516"/>
    </row>
    <row r="136" ht="12.75">
      <c r="E136" s="516"/>
    </row>
    <row r="137" ht="12.75">
      <c r="E137" s="516"/>
    </row>
    <row r="138" ht="12.75">
      <c r="E138" s="516"/>
    </row>
    <row r="139" ht="12.75">
      <c r="E139" s="516"/>
    </row>
    <row r="140" ht="12.75">
      <c r="E140" s="516"/>
    </row>
    <row r="141" ht="12.75">
      <c r="E141" s="516"/>
    </row>
    <row r="142" ht="12.75">
      <c r="E142" s="516"/>
    </row>
    <row r="143" ht="12.75">
      <c r="E143" s="516"/>
    </row>
    <row r="144" ht="12.75">
      <c r="E144" s="516"/>
    </row>
    <row r="145" ht="12.75">
      <c r="E145" s="516"/>
    </row>
    <row r="146" ht="12.75">
      <c r="E146" s="516"/>
    </row>
    <row r="147" ht="12.75">
      <c r="E147" s="516"/>
    </row>
    <row r="148" ht="12.75">
      <c r="E148" s="516"/>
    </row>
    <row r="149" ht="12.75">
      <c r="E149" s="516"/>
    </row>
    <row r="150" ht="12.75">
      <c r="E150" s="516"/>
    </row>
    <row r="151" ht="12.75">
      <c r="E151" s="516"/>
    </row>
    <row r="152" ht="12.75">
      <c r="E152" s="516"/>
    </row>
    <row r="153" ht="12.75">
      <c r="E153" s="516"/>
    </row>
    <row r="154" ht="12.75">
      <c r="E154" s="516"/>
    </row>
    <row r="155" ht="12.75">
      <c r="E155" s="516"/>
    </row>
    <row r="156" ht="12.75">
      <c r="E156" s="516"/>
    </row>
    <row r="157" ht="12.75">
      <c r="E157" s="516"/>
    </row>
    <row r="158" ht="12.75">
      <c r="E158" s="516"/>
    </row>
    <row r="159" ht="12.75">
      <c r="E159" s="516"/>
    </row>
    <row r="160" ht="12.75">
      <c r="E160" s="516"/>
    </row>
    <row r="161" ht="12.75">
      <c r="E161" s="516"/>
    </row>
    <row r="162" ht="12.75">
      <c r="E162" s="516"/>
    </row>
    <row r="163" ht="12.75">
      <c r="E163" s="516"/>
    </row>
    <row r="164" ht="12.75">
      <c r="E164" s="516"/>
    </row>
    <row r="165" ht="12.75">
      <c r="E165" s="516"/>
    </row>
    <row r="166" ht="12.75">
      <c r="E166" s="516"/>
    </row>
    <row r="167" ht="12.75">
      <c r="E167" s="516"/>
    </row>
    <row r="168" ht="12.75">
      <c r="E168" s="516"/>
    </row>
    <row r="169" ht="12.75">
      <c r="E169" s="516"/>
    </row>
    <row r="170" ht="12.75">
      <c r="E170" s="516"/>
    </row>
    <row r="171" ht="12.75">
      <c r="E171" s="516"/>
    </row>
    <row r="172" ht="12.75">
      <c r="E172" s="516"/>
    </row>
    <row r="173" ht="12.75">
      <c r="E173" s="516"/>
    </row>
    <row r="174" ht="12.75">
      <c r="E174" s="516"/>
    </row>
    <row r="175" ht="12.75">
      <c r="E175" s="516"/>
    </row>
    <row r="176" ht="12.75">
      <c r="E176" s="516"/>
    </row>
    <row r="177" ht="12.75">
      <c r="E177" s="516"/>
    </row>
    <row r="178" ht="12.75">
      <c r="E178" s="516"/>
    </row>
    <row r="179" ht="12.75">
      <c r="E179" s="516"/>
    </row>
    <row r="180" ht="12.75">
      <c r="E180" s="516"/>
    </row>
    <row r="181" ht="12.75">
      <c r="E181" s="516"/>
    </row>
    <row r="182" ht="12.75">
      <c r="E182" s="516"/>
    </row>
    <row r="183" ht="12.75">
      <c r="E183" s="516"/>
    </row>
    <row r="184" ht="12.75">
      <c r="E184" s="516"/>
    </row>
    <row r="185" ht="12.75">
      <c r="E185" s="516"/>
    </row>
    <row r="186" ht="12.75">
      <c r="E186" s="516"/>
    </row>
    <row r="187" ht="12.75">
      <c r="E187" s="516"/>
    </row>
    <row r="188" ht="12.75">
      <c r="E188" s="516"/>
    </row>
    <row r="189" ht="12.75">
      <c r="E189" s="516"/>
    </row>
    <row r="190" ht="12.75">
      <c r="E190" s="516"/>
    </row>
    <row r="191" ht="12.75">
      <c r="E191" s="516"/>
    </row>
    <row r="192" ht="12.75">
      <c r="E192" s="516"/>
    </row>
    <row r="193" ht="12.75">
      <c r="E193" s="516"/>
    </row>
    <row r="194" ht="12.75">
      <c r="E194" s="516"/>
    </row>
    <row r="195" ht="12.75">
      <c r="E195" s="516"/>
    </row>
    <row r="196" ht="12.75">
      <c r="E196" s="516"/>
    </row>
    <row r="197" ht="12.75">
      <c r="E197" s="516"/>
    </row>
    <row r="198" ht="12.75">
      <c r="E198" s="516"/>
    </row>
    <row r="199" ht="12.75">
      <c r="E199" s="516"/>
    </row>
    <row r="200" ht="12.75">
      <c r="E200" s="516"/>
    </row>
    <row r="201" ht="12.75">
      <c r="E201" s="516"/>
    </row>
    <row r="202" ht="12.75">
      <c r="E202" s="516"/>
    </row>
    <row r="203" ht="12.75">
      <c r="E203" s="516"/>
    </row>
    <row r="204" ht="12.75">
      <c r="E204" s="516"/>
    </row>
    <row r="205" ht="12.75">
      <c r="E205" s="516"/>
    </row>
    <row r="206" ht="12.75">
      <c r="E206" s="516"/>
    </row>
    <row r="207" ht="12.75">
      <c r="E207" s="516"/>
    </row>
    <row r="208" ht="12.75">
      <c r="E208" s="516"/>
    </row>
    <row r="209" ht="12.75">
      <c r="E209" s="516"/>
    </row>
    <row r="210" ht="12.75">
      <c r="E210" s="516"/>
    </row>
    <row r="211" ht="12.75">
      <c r="E211" s="516"/>
    </row>
    <row r="212" ht="12.75">
      <c r="E212" s="516"/>
    </row>
    <row r="213" ht="12.75">
      <c r="E213" s="516"/>
    </row>
    <row r="214" ht="12.75">
      <c r="E214" s="516"/>
    </row>
    <row r="215" ht="12.75">
      <c r="E215" s="516"/>
    </row>
    <row r="216" ht="12.75">
      <c r="E216" s="516"/>
    </row>
    <row r="217" ht="12.75">
      <c r="E217" s="516"/>
    </row>
    <row r="218" ht="12.75">
      <c r="E218" s="516"/>
    </row>
    <row r="219" ht="12.75">
      <c r="E219" s="516"/>
    </row>
    <row r="220" ht="12.75">
      <c r="E220" s="516"/>
    </row>
    <row r="221" ht="12.75">
      <c r="E221" s="516"/>
    </row>
    <row r="222" ht="12.75">
      <c r="E222" s="516"/>
    </row>
    <row r="223" ht="12.75">
      <c r="E223" s="516"/>
    </row>
    <row r="224" ht="12.75">
      <c r="E224" s="516"/>
    </row>
    <row r="225" ht="12.75">
      <c r="E225" s="516"/>
    </row>
    <row r="226" ht="12.75">
      <c r="E226" s="516"/>
    </row>
    <row r="227" ht="12.75">
      <c r="E227" s="516"/>
    </row>
    <row r="228" ht="12.75">
      <c r="E228" s="516"/>
    </row>
    <row r="229" ht="12.75">
      <c r="E229" s="516"/>
    </row>
    <row r="230" ht="12.75">
      <c r="E230" s="516"/>
    </row>
    <row r="231" ht="12.75">
      <c r="E231" s="516"/>
    </row>
    <row r="232" ht="12.75">
      <c r="E232" s="516"/>
    </row>
    <row r="233" ht="12.75">
      <c r="E233" s="516"/>
    </row>
    <row r="234" ht="12.75">
      <c r="E234" s="516"/>
    </row>
    <row r="235" ht="12.75">
      <c r="E235" s="516"/>
    </row>
    <row r="236" ht="12.75">
      <c r="E236" s="516"/>
    </row>
    <row r="237" ht="12.75">
      <c r="E237" s="516"/>
    </row>
    <row r="238" ht="12.75">
      <c r="E238" s="516"/>
    </row>
    <row r="239" ht="12.75">
      <c r="E239" s="516"/>
    </row>
    <row r="240" ht="12.75">
      <c r="E240" s="516"/>
    </row>
    <row r="241" ht="12.75">
      <c r="E241" s="516"/>
    </row>
    <row r="242" ht="12.75">
      <c r="E242" s="516"/>
    </row>
    <row r="243" ht="12.75">
      <c r="E243" s="516"/>
    </row>
    <row r="244" ht="12.75">
      <c r="E244" s="516"/>
    </row>
    <row r="245" ht="12.75">
      <c r="E245" s="516"/>
    </row>
    <row r="246" ht="12.75">
      <c r="E246" s="516"/>
    </row>
    <row r="247" ht="12.75">
      <c r="E247" s="516"/>
    </row>
    <row r="248" ht="12.75">
      <c r="E248" s="516"/>
    </row>
    <row r="249" ht="12.75">
      <c r="E249" s="516"/>
    </row>
    <row r="250" ht="12.75">
      <c r="E250" s="516"/>
    </row>
    <row r="251" ht="12.75">
      <c r="E251" s="516"/>
    </row>
    <row r="252" ht="12.75">
      <c r="E252" s="516"/>
    </row>
    <row r="253" ht="12.75">
      <c r="E253" s="516"/>
    </row>
    <row r="254" ht="12.75">
      <c r="E254" s="516"/>
    </row>
    <row r="255" ht="12.75">
      <c r="E255" s="516"/>
    </row>
    <row r="256" ht="12.75">
      <c r="E256" s="516"/>
    </row>
    <row r="257" ht="12.75">
      <c r="E257" s="5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0">
      <selection activeCell="C86" sqref="C86"/>
    </sheetView>
  </sheetViews>
  <sheetFormatPr defaultColWidth="9.140625" defaultRowHeight="12.75"/>
  <cols>
    <col min="1" max="1" width="58.421875" style="510" customWidth="1"/>
    <col min="2" max="2" width="10.140625" style="510" customWidth="1"/>
    <col min="3" max="4" width="10.28125" style="510" customWidth="1"/>
    <col min="5" max="6" width="10.57421875" style="510" customWidth="1"/>
    <col min="7" max="7" width="12.140625" style="510" customWidth="1"/>
    <col min="8" max="16384" width="9.140625" style="510" customWidth="1"/>
  </cols>
  <sheetData>
    <row r="1" spans="1:7" ht="12.75">
      <c r="A1" s="529" t="s">
        <v>516</v>
      </c>
      <c r="B1" s="530" t="s">
        <v>1350</v>
      </c>
      <c r="C1" s="531" t="s">
        <v>595</v>
      </c>
      <c r="D1" s="530" t="s">
        <v>1182</v>
      </c>
      <c r="E1" s="531" t="s">
        <v>1183</v>
      </c>
      <c r="F1" s="532" t="s">
        <v>519</v>
      </c>
      <c r="G1" s="533" t="s">
        <v>1351</v>
      </c>
    </row>
    <row r="2" spans="1:7" ht="12.75">
      <c r="A2" s="534"/>
      <c r="B2" s="535" t="s">
        <v>1352</v>
      </c>
      <c r="C2" s="536"/>
      <c r="D2" s="535"/>
      <c r="E2" s="536" t="s">
        <v>1353</v>
      </c>
      <c r="F2" s="537"/>
      <c r="G2" s="538"/>
    </row>
    <row r="3" spans="1:7" ht="12.75">
      <c r="A3" s="514" t="s">
        <v>1354</v>
      </c>
      <c r="C3" s="515"/>
      <c r="E3" s="539"/>
      <c r="F3" s="516"/>
      <c r="G3" s="518">
        <v>25850000</v>
      </c>
    </row>
    <row r="4" spans="1:7" ht="12.75">
      <c r="A4" s="515" t="s">
        <v>1184</v>
      </c>
      <c r="B4" s="519"/>
      <c r="C4" s="515"/>
      <c r="E4" s="539"/>
      <c r="F4" s="516"/>
      <c r="G4" s="520"/>
    </row>
    <row r="5" spans="1:7" ht="12.75">
      <c r="A5" s="515" t="s">
        <v>1355</v>
      </c>
      <c r="B5" s="519"/>
      <c r="C5" s="515"/>
      <c r="E5" s="539"/>
      <c r="F5" s="516"/>
      <c r="G5" s="520"/>
    </row>
    <row r="6" spans="1:7" ht="12.75">
      <c r="A6" s="515" t="s">
        <v>596</v>
      </c>
      <c r="B6" s="519" t="s">
        <v>1333</v>
      </c>
      <c r="C6" s="515">
        <v>136</v>
      </c>
      <c r="E6" s="540"/>
      <c r="F6" s="516">
        <v>2350000</v>
      </c>
      <c r="G6" s="520">
        <v>17233333</v>
      </c>
    </row>
    <row r="7" spans="1:7" ht="12.75">
      <c r="A7" s="515" t="s">
        <v>1185</v>
      </c>
      <c r="B7" s="519"/>
      <c r="C7" s="515"/>
      <c r="E7" s="540"/>
      <c r="F7" s="516"/>
      <c r="G7" s="520"/>
    </row>
    <row r="8" spans="1:7" ht="12.75">
      <c r="A8" s="515" t="s">
        <v>1356</v>
      </c>
      <c r="B8" s="519"/>
      <c r="C8" s="515"/>
      <c r="E8" s="540"/>
      <c r="F8" s="516"/>
      <c r="G8" s="520"/>
    </row>
    <row r="9" spans="1:7" ht="12.75">
      <c r="A9" s="515" t="s">
        <v>596</v>
      </c>
      <c r="B9" s="519" t="s">
        <v>1333</v>
      </c>
      <c r="C9" s="515"/>
      <c r="D9" s="510">
        <v>136</v>
      </c>
      <c r="E9" s="540"/>
      <c r="F9" s="516">
        <v>2350000</v>
      </c>
      <c r="G9" s="520">
        <v>8616667</v>
      </c>
    </row>
    <row r="10" spans="1:7" ht="12.75">
      <c r="A10" s="514" t="s">
        <v>1357</v>
      </c>
      <c r="B10" s="519"/>
      <c r="C10" s="515"/>
      <c r="E10" s="540"/>
      <c r="F10" s="516"/>
      <c r="G10" s="518">
        <v>50760000</v>
      </c>
    </row>
    <row r="11" spans="1:7" ht="12.75">
      <c r="A11" s="515" t="s">
        <v>1186</v>
      </c>
      <c r="B11" s="519"/>
      <c r="C11" s="514">
        <v>328</v>
      </c>
      <c r="E11" s="539"/>
      <c r="F11" s="516"/>
      <c r="G11" s="520"/>
    </row>
    <row r="12" spans="1:7" ht="12.75">
      <c r="A12" s="515" t="s">
        <v>1187</v>
      </c>
      <c r="B12" s="519" t="s">
        <v>1333</v>
      </c>
      <c r="C12" s="515">
        <v>39</v>
      </c>
      <c r="E12" s="539"/>
      <c r="F12" s="516">
        <v>2350000</v>
      </c>
      <c r="G12" s="520">
        <v>3446667</v>
      </c>
    </row>
    <row r="13" spans="1:7" ht="12.75">
      <c r="A13" s="515" t="s">
        <v>1188</v>
      </c>
      <c r="B13" s="519" t="s">
        <v>1333</v>
      </c>
      <c r="C13" s="515">
        <v>44</v>
      </c>
      <c r="E13" s="539"/>
      <c r="F13" s="516">
        <v>2350000</v>
      </c>
      <c r="G13" s="520">
        <v>3916666</v>
      </c>
    </row>
    <row r="14" spans="1:7" ht="12.75">
      <c r="A14" s="515" t="s">
        <v>597</v>
      </c>
      <c r="B14" s="519" t="s">
        <v>1333</v>
      </c>
      <c r="C14" s="515">
        <v>39</v>
      </c>
      <c r="E14" s="539"/>
      <c r="F14" s="516">
        <v>2350000</v>
      </c>
      <c r="G14" s="520">
        <v>3603333</v>
      </c>
    </row>
    <row r="15" spans="1:7" ht="12.75">
      <c r="A15" s="515" t="s">
        <v>598</v>
      </c>
      <c r="B15" s="519" t="s">
        <v>1333</v>
      </c>
      <c r="C15" s="515">
        <v>39</v>
      </c>
      <c r="E15" s="539"/>
      <c r="F15" s="516">
        <v>2350000</v>
      </c>
      <c r="G15" s="520">
        <v>4073333</v>
      </c>
    </row>
    <row r="16" spans="1:7" ht="12.75">
      <c r="A16" s="515" t="s">
        <v>1189</v>
      </c>
      <c r="B16" s="519" t="s">
        <v>1333</v>
      </c>
      <c r="C16" s="515">
        <v>41</v>
      </c>
      <c r="E16" s="539"/>
      <c r="F16" s="516">
        <v>2350000</v>
      </c>
      <c r="G16" s="520">
        <v>4386667</v>
      </c>
    </row>
    <row r="17" spans="1:7" ht="12.75">
      <c r="A17" s="515" t="s">
        <v>1190</v>
      </c>
      <c r="B17" s="519" t="s">
        <v>1333</v>
      </c>
      <c r="C17" s="515">
        <v>45</v>
      </c>
      <c r="E17" s="539"/>
      <c r="F17" s="516">
        <v>2350000</v>
      </c>
      <c r="G17" s="520">
        <v>4700000</v>
      </c>
    </row>
    <row r="18" spans="1:7" ht="12.75">
      <c r="A18" s="515" t="s">
        <v>599</v>
      </c>
      <c r="B18" s="519" t="s">
        <v>1333</v>
      </c>
      <c r="C18" s="515">
        <v>40</v>
      </c>
      <c r="E18" s="539"/>
      <c r="F18" s="516">
        <v>2350000</v>
      </c>
      <c r="G18" s="520">
        <v>4856667</v>
      </c>
    </row>
    <row r="19" spans="1:7" ht="12.75">
      <c r="A19" s="515" t="s">
        <v>600</v>
      </c>
      <c r="B19" s="519" t="s">
        <v>1333</v>
      </c>
      <c r="C19" s="515">
        <v>41</v>
      </c>
      <c r="E19" s="539"/>
      <c r="F19" s="516">
        <v>2350000</v>
      </c>
      <c r="G19" s="520">
        <v>4856666</v>
      </c>
    </row>
    <row r="20" spans="1:7" ht="12.75">
      <c r="A20" s="515" t="s">
        <v>1191</v>
      </c>
      <c r="B20" s="519"/>
      <c r="C20" s="515"/>
      <c r="D20" s="541">
        <v>327</v>
      </c>
      <c r="E20" s="539"/>
      <c r="F20" s="516"/>
      <c r="G20" s="520"/>
    </row>
    <row r="21" spans="1:7" ht="12.75">
      <c r="A21" s="515" t="s">
        <v>1187</v>
      </c>
      <c r="B21" s="519" t="s">
        <v>1333</v>
      </c>
      <c r="C21" s="515"/>
      <c r="D21" s="510">
        <v>40</v>
      </c>
      <c r="E21" s="539"/>
      <c r="F21" s="516">
        <v>2350000</v>
      </c>
      <c r="G21" s="520">
        <v>1801667</v>
      </c>
    </row>
    <row r="22" spans="1:7" ht="12.75">
      <c r="A22" s="515" t="s">
        <v>1192</v>
      </c>
      <c r="B22" s="519" t="s">
        <v>1333</v>
      </c>
      <c r="C22" s="515"/>
      <c r="D22" s="510">
        <v>39</v>
      </c>
      <c r="E22" s="539"/>
      <c r="F22" s="516">
        <v>2350000</v>
      </c>
      <c r="G22" s="520">
        <v>1723333</v>
      </c>
    </row>
    <row r="23" spans="1:7" ht="12.75">
      <c r="A23" s="515" t="s">
        <v>597</v>
      </c>
      <c r="B23" s="519" t="s">
        <v>1333</v>
      </c>
      <c r="C23" s="515"/>
      <c r="D23" s="510">
        <v>44</v>
      </c>
      <c r="E23" s="539"/>
      <c r="F23" s="516">
        <v>2350000</v>
      </c>
      <c r="G23" s="520">
        <v>2036667</v>
      </c>
    </row>
    <row r="24" spans="1:7" ht="12.75">
      <c r="A24" s="515" t="s">
        <v>598</v>
      </c>
      <c r="B24" s="519" t="s">
        <v>1333</v>
      </c>
      <c r="C24" s="515"/>
      <c r="D24" s="510">
        <v>39</v>
      </c>
      <c r="E24" s="539"/>
      <c r="F24" s="516">
        <v>2350000</v>
      </c>
      <c r="G24" s="520">
        <v>2036667</v>
      </c>
    </row>
    <row r="25" spans="1:7" ht="12.75">
      <c r="A25" s="515" t="s">
        <v>1193</v>
      </c>
      <c r="B25" s="519" t="s">
        <v>1333</v>
      </c>
      <c r="C25" s="515"/>
      <c r="D25" s="510">
        <v>39</v>
      </c>
      <c r="E25" s="539"/>
      <c r="F25" s="516">
        <v>2350000</v>
      </c>
      <c r="G25" s="520">
        <v>2036667</v>
      </c>
    </row>
    <row r="26" spans="1:7" ht="12.75">
      <c r="A26" s="515" t="s">
        <v>1190</v>
      </c>
      <c r="B26" s="519" t="s">
        <v>1333</v>
      </c>
      <c r="C26" s="515"/>
      <c r="D26" s="510">
        <v>41</v>
      </c>
      <c r="E26" s="539"/>
      <c r="F26" s="516">
        <v>2350000</v>
      </c>
      <c r="G26" s="520">
        <v>2193333</v>
      </c>
    </row>
    <row r="27" spans="1:7" ht="12.75">
      <c r="A27" s="515" t="s">
        <v>599</v>
      </c>
      <c r="B27" s="519" t="s">
        <v>1333</v>
      </c>
      <c r="C27" s="515"/>
      <c r="D27" s="510">
        <v>45</v>
      </c>
      <c r="E27" s="539"/>
      <c r="F27" s="516">
        <v>2350000</v>
      </c>
      <c r="G27" s="520">
        <v>2663334</v>
      </c>
    </row>
    <row r="28" spans="1:7" ht="12.75">
      <c r="A28" s="515" t="s">
        <v>601</v>
      </c>
      <c r="B28" s="519" t="s">
        <v>1333</v>
      </c>
      <c r="C28" s="515"/>
      <c r="D28" s="510">
        <v>40</v>
      </c>
      <c r="E28" s="539"/>
      <c r="F28" s="516">
        <v>2350000</v>
      </c>
      <c r="G28" s="520">
        <v>2428333</v>
      </c>
    </row>
    <row r="29" spans="1:7" ht="12.75">
      <c r="A29" s="514" t="s">
        <v>1358</v>
      </c>
      <c r="B29" s="519"/>
      <c r="C29" s="515"/>
      <c r="E29" s="539"/>
      <c r="G29" s="518">
        <v>3995000</v>
      </c>
    </row>
    <row r="30" spans="1:7" ht="12.75">
      <c r="A30" s="515" t="s">
        <v>1186</v>
      </c>
      <c r="C30" s="515"/>
      <c r="E30" s="539"/>
      <c r="G30" s="520"/>
    </row>
    <row r="31" spans="1:7" ht="12.75">
      <c r="A31" s="515" t="s">
        <v>602</v>
      </c>
      <c r="B31" s="519" t="s">
        <v>1333</v>
      </c>
      <c r="C31" s="515">
        <v>135</v>
      </c>
      <c r="E31" s="539"/>
      <c r="F31" s="516">
        <v>2350000</v>
      </c>
      <c r="G31" s="520">
        <v>2036667</v>
      </c>
    </row>
    <row r="32" spans="1:7" ht="12.75">
      <c r="A32" s="515" t="s">
        <v>603</v>
      </c>
      <c r="B32" s="519" t="s">
        <v>1333</v>
      </c>
      <c r="C32" s="515">
        <v>65</v>
      </c>
      <c r="E32" s="539"/>
      <c r="F32" s="542">
        <v>2350000</v>
      </c>
      <c r="G32" s="520">
        <v>626667</v>
      </c>
    </row>
    <row r="33" spans="1:7" ht="12.75" customHeight="1">
      <c r="A33" s="515" t="s">
        <v>1191</v>
      </c>
      <c r="B33" s="519"/>
      <c r="C33" s="515"/>
      <c r="E33" s="539"/>
      <c r="F33" s="516"/>
      <c r="G33" s="520"/>
    </row>
    <row r="34" spans="1:7" ht="12.75" customHeight="1">
      <c r="A34" s="515" t="s">
        <v>604</v>
      </c>
      <c r="B34" s="522" t="s">
        <v>1333</v>
      </c>
      <c r="C34" s="515"/>
      <c r="D34" s="543">
        <v>135</v>
      </c>
      <c r="E34" s="539"/>
      <c r="F34" s="544">
        <v>2350000</v>
      </c>
      <c r="G34" s="515">
        <v>1018333</v>
      </c>
    </row>
    <row r="35" spans="1:7" ht="12.75" customHeight="1">
      <c r="A35" s="526" t="s">
        <v>605</v>
      </c>
      <c r="B35" s="525" t="s">
        <v>1333</v>
      </c>
      <c r="C35" s="526"/>
      <c r="D35" s="545">
        <v>65</v>
      </c>
      <c r="E35" s="536"/>
      <c r="F35" s="527">
        <v>2350000</v>
      </c>
      <c r="G35" s="526">
        <v>313333</v>
      </c>
    </row>
    <row r="36" spans="1:7" ht="12.75" customHeight="1">
      <c r="A36" s="543"/>
      <c r="B36" s="522"/>
      <c r="C36" s="543"/>
      <c r="D36" s="543"/>
      <c r="E36" s="546"/>
      <c r="F36" s="544"/>
      <c r="G36" s="543"/>
    </row>
    <row r="37" spans="1:7" ht="12.75">
      <c r="A37" s="547" t="s">
        <v>516</v>
      </c>
      <c r="B37" s="531" t="s">
        <v>1350</v>
      </c>
      <c r="C37" s="530" t="s">
        <v>595</v>
      </c>
      <c r="D37" s="531" t="s">
        <v>1182</v>
      </c>
      <c r="E37" s="530" t="s">
        <v>1183</v>
      </c>
      <c r="F37" s="529" t="s">
        <v>519</v>
      </c>
      <c r="G37" s="548" t="s">
        <v>1351</v>
      </c>
    </row>
    <row r="38" spans="1:7" ht="12.75">
      <c r="A38" s="549"/>
      <c r="B38" s="536" t="s">
        <v>1352</v>
      </c>
      <c r="C38" s="535"/>
      <c r="D38" s="536"/>
      <c r="E38" s="535" t="s">
        <v>1353</v>
      </c>
      <c r="F38" s="534"/>
      <c r="G38" s="550"/>
    </row>
    <row r="39" spans="1:7" ht="12.75">
      <c r="A39" s="514" t="s">
        <v>1359</v>
      </c>
      <c r="B39" s="519"/>
      <c r="C39" s="515"/>
      <c r="E39" s="539"/>
      <c r="G39" s="518">
        <v>4285866</v>
      </c>
    </row>
    <row r="40" spans="1:7" ht="12.75">
      <c r="A40" s="515" t="s">
        <v>1360</v>
      </c>
      <c r="B40" s="519"/>
      <c r="C40" s="515"/>
      <c r="E40" s="539"/>
      <c r="G40" s="520"/>
    </row>
    <row r="41" spans="1:7" ht="12.75">
      <c r="A41" s="515" t="s">
        <v>1361</v>
      </c>
      <c r="B41" s="519"/>
      <c r="C41" s="515"/>
      <c r="E41" s="539"/>
      <c r="G41" s="515"/>
    </row>
    <row r="42" spans="1:7" ht="12.75">
      <c r="A42" s="515" t="s">
        <v>1186</v>
      </c>
      <c r="B42" s="519"/>
      <c r="C42" s="515"/>
      <c r="E42" s="539"/>
      <c r="G42" s="515"/>
    </row>
    <row r="43" spans="1:7" ht="12.75">
      <c r="A43" s="515" t="s">
        <v>606</v>
      </c>
      <c r="B43" s="519" t="s">
        <v>1333</v>
      </c>
      <c r="C43" s="515">
        <v>3</v>
      </c>
      <c r="E43" s="539"/>
      <c r="F43" s="510">
        <v>358400</v>
      </c>
      <c r="G43" s="520">
        <v>716800</v>
      </c>
    </row>
    <row r="44" spans="1:7" ht="12.75">
      <c r="A44" s="515" t="s">
        <v>1191</v>
      </c>
      <c r="B44" s="519"/>
      <c r="C44" s="515"/>
      <c r="E44" s="539"/>
      <c r="G44" s="520"/>
    </row>
    <row r="45" spans="1:7" ht="12.75">
      <c r="A45" s="515" t="s">
        <v>607</v>
      </c>
      <c r="B45" s="519" t="s">
        <v>1333</v>
      </c>
      <c r="C45" s="515"/>
      <c r="D45" s="510">
        <v>3</v>
      </c>
      <c r="E45" s="539"/>
      <c r="F45" s="510">
        <v>358400</v>
      </c>
      <c r="G45" s="520">
        <v>358400</v>
      </c>
    </row>
    <row r="46" spans="1:7" ht="12.75">
      <c r="A46" s="515" t="s">
        <v>1194</v>
      </c>
      <c r="B46" s="519"/>
      <c r="C46" s="515"/>
      <c r="E46" s="539"/>
      <c r="G46" s="515"/>
    </row>
    <row r="47" spans="1:7" ht="12" customHeight="1">
      <c r="A47" s="515" t="s">
        <v>1195</v>
      </c>
      <c r="B47" s="519"/>
      <c r="C47" s="515"/>
      <c r="E47" s="539"/>
      <c r="G47" s="515"/>
    </row>
    <row r="48" spans="1:7" ht="12.75">
      <c r="A48" s="515" t="s">
        <v>1196</v>
      </c>
      <c r="B48" s="519"/>
      <c r="C48" s="515"/>
      <c r="E48" s="539"/>
      <c r="G48" s="515"/>
    </row>
    <row r="49" spans="1:7" ht="12.75">
      <c r="A49" s="515" t="s">
        <v>621</v>
      </c>
      <c r="B49" s="519" t="s">
        <v>1333</v>
      </c>
      <c r="C49" s="515">
        <v>1</v>
      </c>
      <c r="E49" s="539"/>
      <c r="F49" s="510">
        <v>179200</v>
      </c>
      <c r="G49" s="520">
        <v>119467</v>
      </c>
    </row>
    <row r="50" spans="1:7" ht="12.75">
      <c r="A50" s="515" t="s">
        <v>1362</v>
      </c>
      <c r="B50" s="519" t="s">
        <v>1333</v>
      </c>
      <c r="C50" s="515">
        <v>14</v>
      </c>
      <c r="E50" s="539"/>
      <c r="F50" s="510">
        <v>179200</v>
      </c>
      <c r="G50" s="520">
        <v>1672533</v>
      </c>
    </row>
    <row r="51" spans="1:7" ht="12.75">
      <c r="A51" s="551" t="s">
        <v>1197</v>
      </c>
      <c r="B51" s="552"/>
      <c r="C51" s="551"/>
      <c r="D51" s="551"/>
      <c r="E51" s="539"/>
      <c r="F51" s="551"/>
      <c r="G51" s="520"/>
    </row>
    <row r="52" spans="1:8" ht="12.75">
      <c r="A52" s="551" t="s">
        <v>622</v>
      </c>
      <c r="B52" s="552" t="s">
        <v>1333</v>
      </c>
      <c r="C52" s="551"/>
      <c r="D52" s="551">
        <v>1</v>
      </c>
      <c r="E52" s="539"/>
      <c r="F52" s="551">
        <v>179200</v>
      </c>
      <c r="G52" s="553">
        <v>59734</v>
      </c>
      <c r="H52" s="551"/>
    </row>
    <row r="53" spans="1:8" ht="12.75">
      <c r="A53" s="551" t="s">
        <v>1363</v>
      </c>
      <c r="B53" s="552" t="s">
        <v>1333</v>
      </c>
      <c r="C53" s="551"/>
      <c r="D53" s="551">
        <v>14</v>
      </c>
      <c r="E53" s="539"/>
      <c r="F53" s="551">
        <v>179200</v>
      </c>
      <c r="G53" s="520">
        <v>836266</v>
      </c>
      <c r="H53" s="551"/>
    </row>
    <row r="54" spans="1:8" ht="12" customHeight="1">
      <c r="A54" s="554" t="s">
        <v>623</v>
      </c>
      <c r="B54" s="552"/>
      <c r="C54" s="551"/>
      <c r="D54" s="551"/>
      <c r="E54" s="539"/>
      <c r="F54" s="551"/>
      <c r="G54" s="520"/>
      <c r="H54" s="551"/>
    </row>
    <row r="55" spans="1:8" ht="12" customHeight="1">
      <c r="A55" s="554" t="s">
        <v>624</v>
      </c>
      <c r="B55" s="552"/>
      <c r="C55" s="551"/>
      <c r="D55" s="551"/>
      <c r="E55" s="539"/>
      <c r="F55" s="551"/>
      <c r="G55" s="520"/>
      <c r="H55" s="551"/>
    </row>
    <row r="56" spans="1:8" ht="12" customHeight="1">
      <c r="A56" s="554" t="s">
        <v>1198</v>
      </c>
      <c r="B56" s="552"/>
      <c r="C56" s="551"/>
      <c r="D56" s="551"/>
      <c r="E56" s="539"/>
      <c r="F56" s="551"/>
      <c r="G56" s="520"/>
      <c r="H56" s="551"/>
    </row>
    <row r="57" spans="1:8" ht="12" customHeight="1">
      <c r="A57" s="554" t="s">
        <v>1362</v>
      </c>
      <c r="B57" s="552" t="s">
        <v>625</v>
      </c>
      <c r="C57" s="551">
        <v>4</v>
      </c>
      <c r="D57" s="551"/>
      <c r="E57" s="539"/>
      <c r="F57" s="551">
        <v>156800</v>
      </c>
      <c r="G57" s="520">
        <v>418133</v>
      </c>
      <c r="H57" s="551"/>
    </row>
    <row r="58" spans="1:8" ht="12" customHeight="1">
      <c r="A58" s="554" t="s">
        <v>1199</v>
      </c>
      <c r="B58" s="551"/>
      <c r="C58" s="551"/>
      <c r="D58" s="551"/>
      <c r="E58" s="539"/>
      <c r="F58" s="551"/>
      <c r="G58" s="515"/>
      <c r="H58" s="551"/>
    </row>
    <row r="59" spans="1:8" ht="12" customHeight="1">
      <c r="A59" s="521" t="s">
        <v>1362</v>
      </c>
      <c r="B59" s="552" t="s">
        <v>1333</v>
      </c>
      <c r="C59" s="551"/>
      <c r="D59" s="515">
        <v>2</v>
      </c>
      <c r="E59" s="555"/>
      <c r="F59" s="551">
        <v>156800</v>
      </c>
      <c r="G59" s="553">
        <v>104533</v>
      </c>
      <c r="H59" s="551"/>
    </row>
    <row r="60" spans="1:7" ht="12.75">
      <c r="A60" s="514" t="s">
        <v>1364</v>
      </c>
      <c r="C60" s="515"/>
      <c r="E60" s="539"/>
      <c r="G60" s="518"/>
    </row>
    <row r="61" spans="1:7" ht="12.75">
      <c r="A61" s="514" t="s">
        <v>1365</v>
      </c>
      <c r="C61" s="515"/>
      <c r="E61" s="539"/>
      <c r="G61" s="518">
        <v>1792000</v>
      </c>
    </row>
    <row r="62" spans="1:7" ht="12.75">
      <c r="A62" s="515" t="s">
        <v>626</v>
      </c>
      <c r="B62" s="519"/>
      <c r="C62" s="515"/>
      <c r="E62" s="539"/>
      <c r="G62" s="520"/>
    </row>
    <row r="63" spans="1:7" ht="12.75">
      <c r="A63" s="515" t="s">
        <v>1200</v>
      </c>
      <c r="B63" s="519"/>
      <c r="C63" s="515"/>
      <c r="E63" s="539"/>
      <c r="G63" s="520"/>
    </row>
    <row r="64" spans="1:7" ht="12.75">
      <c r="A64" s="515" t="s">
        <v>1366</v>
      </c>
      <c r="B64" s="519" t="s">
        <v>1333</v>
      </c>
      <c r="C64" s="515">
        <v>58</v>
      </c>
      <c r="E64" s="539"/>
      <c r="F64" s="510">
        <v>32000</v>
      </c>
      <c r="G64" s="520"/>
    </row>
    <row r="65" spans="1:7" ht="12.75">
      <c r="A65" s="515" t="s">
        <v>1367</v>
      </c>
      <c r="B65" s="519" t="s">
        <v>1333</v>
      </c>
      <c r="C65" s="515">
        <v>11</v>
      </c>
      <c r="E65" s="539"/>
      <c r="G65" s="520">
        <v>234667</v>
      </c>
    </row>
    <row r="66" spans="1:7" ht="12.75">
      <c r="A66" s="515" t="s">
        <v>1372</v>
      </c>
      <c r="B66" s="519" t="s">
        <v>1333</v>
      </c>
      <c r="C66" s="515">
        <v>19</v>
      </c>
      <c r="E66" s="539"/>
      <c r="G66" s="520">
        <v>405333</v>
      </c>
    </row>
    <row r="67" spans="1:7" ht="12.75">
      <c r="A67" s="515" t="s">
        <v>1201</v>
      </c>
      <c r="B67" s="519" t="s">
        <v>1333</v>
      </c>
      <c r="C67" s="515">
        <v>28</v>
      </c>
      <c r="E67" s="539"/>
      <c r="G67" s="520">
        <v>597333</v>
      </c>
    </row>
    <row r="68" spans="1:7" ht="12.75">
      <c r="A68" s="515" t="s">
        <v>1202</v>
      </c>
      <c r="B68" s="519"/>
      <c r="C68" s="515"/>
      <c r="E68" s="539"/>
      <c r="G68" s="520"/>
    </row>
    <row r="69" spans="1:7" ht="12.75">
      <c r="A69" s="515" t="s">
        <v>1366</v>
      </c>
      <c r="B69" s="519" t="s">
        <v>1333</v>
      </c>
      <c r="C69" s="515"/>
      <c r="D69" s="510">
        <v>52</v>
      </c>
      <c r="E69" s="539"/>
      <c r="F69" s="510">
        <v>32000</v>
      </c>
      <c r="G69" s="520"/>
    </row>
    <row r="70" spans="1:7" ht="12.75">
      <c r="A70" s="515" t="s">
        <v>1367</v>
      </c>
      <c r="B70" s="519" t="s">
        <v>1333</v>
      </c>
      <c r="C70" s="515"/>
      <c r="D70" s="510">
        <v>8</v>
      </c>
      <c r="E70" s="539"/>
      <c r="G70" s="520">
        <v>85334</v>
      </c>
    </row>
    <row r="71" spans="1:7" ht="12.75">
      <c r="A71" s="515" t="s">
        <v>1372</v>
      </c>
      <c r="B71" s="519" t="s">
        <v>1333</v>
      </c>
      <c r="C71" s="515"/>
      <c r="D71" s="510">
        <v>17</v>
      </c>
      <c r="E71" s="539"/>
      <c r="G71" s="520">
        <v>181333</v>
      </c>
    </row>
    <row r="72" spans="1:7" ht="12.75">
      <c r="A72" s="526" t="s">
        <v>1201</v>
      </c>
      <c r="B72" s="525" t="s">
        <v>1333</v>
      </c>
      <c r="C72" s="526"/>
      <c r="D72" s="545">
        <v>27</v>
      </c>
      <c r="E72" s="536"/>
      <c r="F72" s="545"/>
      <c r="G72" s="556">
        <v>288000</v>
      </c>
    </row>
    <row r="73" spans="1:7" ht="12.75">
      <c r="A73" s="557"/>
      <c r="G73" s="5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H8" sqref="H8"/>
    </sheetView>
  </sheetViews>
  <sheetFormatPr defaultColWidth="9.140625" defaultRowHeight="12.75"/>
  <cols>
    <col min="1" max="1" width="29.8515625" style="451" customWidth="1"/>
    <col min="2" max="2" width="10.7109375" style="451" customWidth="1"/>
    <col min="3" max="3" width="6.57421875" style="451" customWidth="1"/>
    <col min="4" max="4" width="8.57421875" style="451" customWidth="1"/>
    <col min="5" max="5" width="9.8515625" style="451" customWidth="1"/>
    <col min="6" max="6" width="10.8515625" style="451" customWidth="1"/>
    <col min="7" max="7" width="9.140625" style="451" customWidth="1"/>
    <col min="8" max="8" width="10.28125" style="451" customWidth="1"/>
    <col min="9" max="9" width="9.421875" style="451" customWidth="1"/>
    <col min="10" max="10" width="10.00390625" style="451" customWidth="1"/>
    <col min="11" max="11" width="9.421875" style="451" customWidth="1"/>
    <col min="12" max="12" width="10.421875" style="451" customWidth="1"/>
    <col min="13" max="13" width="9.140625" style="451" customWidth="1"/>
    <col min="14" max="14" width="11.140625" style="451" customWidth="1"/>
    <col min="15" max="16384" width="9.140625" style="451" customWidth="1"/>
  </cols>
  <sheetData>
    <row r="1" spans="13:14" ht="14.25" thickBot="1">
      <c r="M1" s="1599" t="s">
        <v>410</v>
      </c>
      <c r="N1" s="1599"/>
    </row>
    <row r="2" spans="1:14" s="455" customFormat="1" ht="13.5" customHeight="1" thickBot="1">
      <c r="A2" s="606" t="s">
        <v>5</v>
      </c>
      <c r="B2" s="1604" t="s">
        <v>954</v>
      </c>
      <c r="C2" s="1604" t="s">
        <v>953</v>
      </c>
      <c r="D2" s="1604" t="s">
        <v>583</v>
      </c>
      <c r="E2" s="1606" t="s">
        <v>952</v>
      </c>
      <c r="F2" s="1607"/>
      <c r="G2" s="1608"/>
      <c r="H2" s="607" t="s">
        <v>1226</v>
      </c>
      <c r="I2" s="608"/>
      <c r="J2" s="607" t="s">
        <v>429</v>
      </c>
      <c r="K2" s="608"/>
      <c r="L2" s="607" t="s">
        <v>93</v>
      </c>
      <c r="M2" s="607"/>
      <c r="N2" s="1601" t="s">
        <v>951</v>
      </c>
    </row>
    <row r="3" spans="1:14" s="455" customFormat="1" ht="63" customHeight="1" thickBot="1">
      <c r="A3" s="609"/>
      <c r="B3" s="1605"/>
      <c r="C3" s="1605"/>
      <c r="D3" s="1605"/>
      <c r="E3" s="610" t="s">
        <v>258</v>
      </c>
      <c r="F3" s="611" t="s">
        <v>91</v>
      </c>
      <c r="G3" s="612" t="s">
        <v>92</v>
      </c>
      <c r="H3" s="613" t="s">
        <v>899</v>
      </c>
      <c r="I3" s="612" t="s">
        <v>897</v>
      </c>
      <c r="J3" s="613" t="s">
        <v>898</v>
      </c>
      <c r="K3" s="612" t="s">
        <v>897</v>
      </c>
      <c r="L3" s="613" t="s">
        <v>898</v>
      </c>
      <c r="M3" s="1015" t="s">
        <v>897</v>
      </c>
      <c r="N3" s="1602"/>
    </row>
    <row r="4" spans="1:14" ht="39" customHeight="1">
      <c r="A4" s="620"/>
      <c r="B4" s="625"/>
      <c r="C4" s="628"/>
      <c r="D4" s="631"/>
      <c r="E4" s="634"/>
      <c r="F4" s="635"/>
      <c r="G4" s="635"/>
      <c r="H4" s="635"/>
      <c r="I4" s="635"/>
      <c r="J4" s="635"/>
      <c r="K4" s="635"/>
      <c r="L4" s="635"/>
      <c r="M4" s="1016"/>
      <c r="N4" s="620"/>
    </row>
    <row r="5" spans="1:14" ht="24.75" customHeight="1">
      <c r="A5" s="621"/>
      <c r="B5" s="626"/>
      <c r="C5" s="628"/>
      <c r="D5" s="632"/>
      <c r="E5" s="636"/>
      <c r="F5" s="453"/>
      <c r="G5" s="453"/>
      <c r="H5" s="453"/>
      <c r="I5" s="453"/>
      <c r="J5" s="453"/>
      <c r="K5" s="453"/>
      <c r="L5" s="453"/>
      <c r="M5" s="1017"/>
      <c r="N5" s="621"/>
    </row>
    <row r="6" spans="1:14" ht="24.75" customHeight="1">
      <c r="A6" s="621"/>
      <c r="B6" s="626"/>
      <c r="C6" s="628"/>
      <c r="D6" s="632"/>
      <c r="E6" s="636"/>
      <c r="F6" s="453"/>
      <c r="G6" s="453"/>
      <c r="H6" s="453"/>
      <c r="I6" s="453"/>
      <c r="J6" s="453"/>
      <c r="K6" s="453"/>
      <c r="L6" s="453"/>
      <c r="M6" s="1017"/>
      <c r="N6" s="621"/>
    </row>
    <row r="7" spans="1:14" ht="24.75" customHeight="1">
      <c r="A7" s="621"/>
      <c r="B7" s="626"/>
      <c r="C7" s="628"/>
      <c r="D7" s="632"/>
      <c r="E7" s="636"/>
      <c r="F7" s="453"/>
      <c r="G7" s="453"/>
      <c r="H7" s="453"/>
      <c r="I7" s="453"/>
      <c r="J7" s="453"/>
      <c r="K7" s="453"/>
      <c r="L7" s="453"/>
      <c r="M7" s="1017"/>
      <c r="N7" s="621"/>
    </row>
    <row r="8" spans="1:14" ht="24.75" customHeight="1">
      <c r="A8" s="621"/>
      <c r="B8" s="626"/>
      <c r="C8" s="628"/>
      <c r="D8" s="632"/>
      <c r="E8" s="636"/>
      <c r="F8" s="453"/>
      <c r="G8" s="453"/>
      <c r="H8" s="453"/>
      <c r="I8" s="453"/>
      <c r="J8" s="453"/>
      <c r="K8" s="453"/>
      <c r="L8" s="453"/>
      <c r="M8" s="1017"/>
      <c r="N8" s="621"/>
    </row>
    <row r="9" spans="1:14" ht="24.75" customHeight="1">
      <c r="A9" s="621"/>
      <c r="B9" s="626"/>
      <c r="C9" s="628"/>
      <c r="D9" s="632"/>
      <c r="E9" s="636"/>
      <c r="F9" s="453"/>
      <c r="G9" s="453"/>
      <c r="H9" s="453"/>
      <c r="I9" s="453"/>
      <c r="J9" s="453"/>
      <c r="K9" s="453"/>
      <c r="L9" s="453"/>
      <c r="M9" s="1017"/>
      <c r="N9" s="621"/>
    </row>
    <row r="10" spans="1:14" ht="24.75" customHeight="1">
      <c r="A10" s="621"/>
      <c r="B10" s="626"/>
      <c r="C10" s="628"/>
      <c r="D10" s="632"/>
      <c r="E10" s="636"/>
      <c r="F10" s="453"/>
      <c r="G10" s="453"/>
      <c r="H10" s="453"/>
      <c r="I10" s="453"/>
      <c r="J10" s="453"/>
      <c r="K10" s="453"/>
      <c r="L10" s="453"/>
      <c r="M10" s="1017"/>
      <c r="N10" s="621"/>
    </row>
    <row r="11" spans="1:14" ht="24.75" customHeight="1">
      <c r="A11" s="621"/>
      <c r="B11" s="626"/>
      <c r="C11" s="628"/>
      <c r="D11" s="632"/>
      <c r="E11" s="636"/>
      <c r="F11" s="453"/>
      <c r="G11" s="453"/>
      <c r="H11" s="453"/>
      <c r="I11" s="453"/>
      <c r="J11" s="453"/>
      <c r="K11" s="453"/>
      <c r="L11" s="453"/>
      <c r="M11" s="1017"/>
      <c r="N11" s="621"/>
    </row>
    <row r="12" spans="1:14" ht="24.75" customHeight="1">
      <c r="A12" s="622"/>
      <c r="B12" s="626"/>
      <c r="C12" s="629"/>
      <c r="D12" s="632"/>
      <c r="E12" s="636"/>
      <c r="F12" s="453"/>
      <c r="G12" s="453"/>
      <c r="H12" s="453"/>
      <c r="I12" s="453"/>
      <c r="J12" s="453"/>
      <c r="K12" s="453"/>
      <c r="L12" s="453"/>
      <c r="M12" s="1017"/>
      <c r="N12" s="621"/>
    </row>
    <row r="13" spans="1:14" ht="24.75" customHeight="1" thickBot="1">
      <c r="A13" s="623"/>
      <c r="B13" s="627"/>
      <c r="C13" s="629"/>
      <c r="D13" s="633"/>
      <c r="E13" s="637"/>
      <c r="F13" s="638"/>
      <c r="G13" s="638"/>
      <c r="H13" s="638"/>
      <c r="I13" s="638"/>
      <c r="J13" s="638"/>
      <c r="K13" s="638"/>
      <c r="L13" s="638"/>
      <c r="M13" s="1018"/>
      <c r="N13" s="1022"/>
    </row>
    <row r="14" spans="1:14" ht="36" customHeight="1" hidden="1">
      <c r="A14" s="619"/>
      <c r="B14" s="624"/>
      <c r="C14" s="473"/>
      <c r="D14" s="630"/>
      <c r="E14" s="508"/>
      <c r="F14" s="508"/>
      <c r="G14" s="508"/>
      <c r="H14" s="508"/>
      <c r="I14" s="508"/>
      <c r="J14" s="508"/>
      <c r="K14" s="508"/>
      <c r="L14" s="508"/>
      <c r="M14" s="1019"/>
      <c r="N14" s="1023"/>
    </row>
    <row r="15" spans="1:14" ht="24.75" customHeight="1" hidden="1">
      <c r="A15" s="472"/>
      <c r="B15" s="454"/>
      <c r="C15" s="473"/>
      <c r="D15" s="450"/>
      <c r="E15" s="453"/>
      <c r="F15" s="453"/>
      <c r="G15" s="453"/>
      <c r="H15" s="453"/>
      <c r="I15" s="453"/>
      <c r="J15" s="453"/>
      <c r="K15" s="453"/>
      <c r="L15" s="453"/>
      <c r="M15" s="1017"/>
      <c r="N15" s="621"/>
    </row>
    <row r="16" spans="1:14" ht="36" customHeight="1" hidden="1">
      <c r="A16" s="472"/>
      <c r="B16" s="454"/>
      <c r="C16" s="473"/>
      <c r="D16" s="450"/>
      <c r="E16" s="453"/>
      <c r="F16" s="453"/>
      <c r="G16" s="453"/>
      <c r="H16" s="453"/>
      <c r="I16" s="453"/>
      <c r="J16" s="453"/>
      <c r="K16" s="453"/>
      <c r="L16" s="453"/>
      <c r="M16" s="1017"/>
      <c r="N16" s="621"/>
    </row>
    <row r="17" spans="1:14" ht="29.25" customHeight="1" hidden="1">
      <c r="A17" s="472"/>
      <c r="B17" s="454"/>
      <c r="C17" s="473"/>
      <c r="D17" s="450"/>
      <c r="E17" s="471"/>
      <c r="F17" s="453"/>
      <c r="G17" s="453"/>
      <c r="H17" s="453"/>
      <c r="I17" s="453"/>
      <c r="J17" s="453"/>
      <c r="K17" s="453"/>
      <c r="L17" s="453"/>
      <c r="M17" s="1017"/>
      <c r="N17" s="621"/>
    </row>
    <row r="18" spans="1:14" ht="24.75" customHeight="1" hidden="1">
      <c r="A18" s="453"/>
      <c r="B18" s="454"/>
      <c r="C18" s="454"/>
      <c r="D18" s="450"/>
      <c r="E18" s="453"/>
      <c r="F18" s="453"/>
      <c r="G18" s="453"/>
      <c r="H18" s="453"/>
      <c r="I18" s="453"/>
      <c r="J18" s="453"/>
      <c r="K18" s="453"/>
      <c r="L18" s="453"/>
      <c r="M18" s="1017"/>
      <c r="N18" s="621"/>
    </row>
    <row r="19" spans="1:14" ht="24.75" customHeight="1" hidden="1">
      <c r="A19" s="614"/>
      <c r="B19" s="615"/>
      <c r="C19" s="615"/>
      <c r="D19" s="616"/>
      <c r="E19" s="617"/>
      <c r="F19" s="617"/>
      <c r="G19" s="614"/>
      <c r="H19" s="614"/>
      <c r="I19" s="614"/>
      <c r="J19" s="617"/>
      <c r="K19" s="614"/>
      <c r="L19" s="614"/>
      <c r="M19" s="1020"/>
      <c r="N19" s="1024"/>
    </row>
    <row r="20" spans="1:14" ht="19.5" customHeight="1" thickBot="1">
      <c r="A20" s="1028" t="s">
        <v>896</v>
      </c>
      <c r="B20" s="1025"/>
      <c r="C20" s="1025"/>
      <c r="D20" s="1027">
        <f aca="true" t="shared" si="0" ref="D20:N20">SUM(D4:D19)</f>
        <v>0</v>
      </c>
      <c r="E20" s="1026">
        <f t="shared" si="0"/>
        <v>0</v>
      </c>
      <c r="F20" s="618">
        <f t="shared" si="0"/>
        <v>0</v>
      </c>
      <c r="G20" s="618">
        <f t="shared" si="0"/>
        <v>0</v>
      </c>
      <c r="H20" s="618">
        <f t="shared" si="0"/>
        <v>0</v>
      </c>
      <c r="I20" s="618">
        <f t="shared" si="0"/>
        <v>0</v>
      </c>
      <c r="J20" s="618">
        <f t="shared" si="0"/>
        <v>0</v>
      </c>
      <c r="K20" s="618">
        <f t="shared" si="0"/>
        <v>0</v>
      </c>
      <c r="L20" s="618">
        <f t="shared" si="0"/>
        <v>0</v>
      </c>
      <c r="M20" s="1021">
        <f t="shared" si="0"/>
        <v>0</v>
      </c>
      <c r="N20" s="1025">
        <f t="shared" si="0"/>
        <v>0</v>
      </c>
    </row>
    <row r="21" spans="1:14" ht="10.5" customHeight="1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5"/>
      <c r="L21" s="475"/>
      <c r="M21" s="475"/>
      <c r="N21" s="475"/>
    </row>
    <row r="22" spans="1:14" ht="21.75" customHeight="1">
      <c r="A22" s="505"/>
      <c r="B22" s="505"/>
      <c r="C22" s="505"/>
      <c r="D22" s="505"/>
      <c r="E22" s="1597"/>
      <c r="F22" s="1595"/>
      <c r="G22" s="1595"/>
      <c r="H22" s="1595"/>
      <c r="I22" s="1600"/>
      <c r="J22" s="1595"/>
      <c r="K22" s="1600"/>
      <c r="L22" s="1595"/>
      <c r="M22" s="1600"/>
      <c r="N22" s="1595"/>
    </row>
    <row r="23" spans="1:14" ht="13.5" customHeight="1">
      <c r="A23" s="506"/>
      <c r="B23" s="506"/>
      <c r="C23" s="506"/>
      <c r="D23" s="506"/>
      <c r="E23" s="1598"/>
      <c r="F23" s="1596"/>
      <c r="G23" s="1596"/>
      <c r="H23" s="505"/>
      <c r="I23" s="505"/>
      <c r="J23" s="505"/>
      <c r="K23" s="505"/>
      <c r="L23" s="505"/>
      <c r="M23" s="505"/>
      <c r="N23" s="1603"/>
    </row>
    <row r="24" spans="1:14" ht="13.5" customHeight="1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</row>
    <row r="25" spans="1:10" ht="19.5" customHeight="1">
      <c r="A25" s="502"/>
      <c r="B25" s="502"/>
      <c r="C25" s="502"/>
      <c r="D25" s="502"/>
      <c r="E25" s="503"/>
      <c r="F25" s="503"/>
      <c r="G25" s="504"/>
      <c r="H25" s="502"/>
      <c r="I25" s="502"/>
      <c r="J25" s="502"/>
    </row>
    <row r="26" spans="1:10" ht="19.5" customHeight="1">
      <c r="A26" s="452"/>
      <c r="B26" s="452"/>
      <c r="C26" s="452"/>
      <c r="D26" s="452"/>
      <c r="E26" s="452"/>
      <c r="F26" s="452"/>
      <c r="G26" s="452"/>
      <c r="H26" s="452"/>
      <c r="I26" s="452"/>
      <c r="J26" s="452"/>
    </row>
    <row r="27" spans="1:10" ht="19.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2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13">
    <mergeCell ref="B2:B3"/>
    <mergeCell ref="C2:C3"/>
    <mergeCell ref="H22:I22"/>
    <mergeCell ref="D2:D3"/>
    <mergeCell ref="E2:G2"/>
    <mergeCell ref="F22:F23"/>
    <mergeCell ref="G22:G23"/>
    <mergeCell ref="E22:E23"/>
    <mergeCell ref="M1:N1"/>
    <mergeCell ref="J22:K22"/>
    <mergeCell ref="L22:M22"/>
    <mergeCell ref="N2:N3"/>
    <mergeCell ref="N22:N23"/>
  </mergeCells>
  <printOptions horizontalCentered="1"/>
  <pageMargins left="0.15748031496062992" right="0.15748031496062992" top="1.220472440944882" bottom="0.5905511811023623" header="0.6692913385826772" footer="0.5118110236220472"/>
  <pageSetup horizontalDpi="300" verticalDpi="300" orientation="landscape" paperSize="9" scale="85" r:id="rId1"/>
  <headerFooter alignWithMargins="0">
    <oddHeader>&amp;C&amp;"Times New Roman,Félkövér"Kistolmács Község Önkormányzata adósságszolgálatának alakulása 2015.-2017.évek
&amp;8
&amp;R&amp;"Times New Roman CE,Félkövér" 9.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.140625" style="0" customWidth="1"/>
    <col min="2" max="2" width="32.421875" style="0" customWidth="1"/>
    <col min="3" max="3" width="11.57421875" style="0" customWidth="1"/>
    <col min="4" max="4" width="18.28125" style="0" customWidth="1"/>
    <col min="5" max="5" width="11.28125" style="0" hidden="1" customWidth="1"/>
    <col min="6" max="6" width="10.421875" style="0" hidden="1" customWidth="1"/>
  </cols>
  <sheetData>
    <row r="1" spans="4:5" ht="12.75">
      <c r="D1" s="1572" t="s">
        <v>1322</v>
      </c>
      <c r="E1" s="1609"/>
    </row>
    <row r="2" spans="2:5" ht="13.5">
      <c r="B2" s="59"/>
      <c r="C2" s="59"/>
      <c r="D2" s="59"/>
      <c r="E2" s="59"/>
    </row>
    <row r="3" spans="2:5" ht="15">
      <c r="B3" s="1443" t="s">
        <v>1379</v>
      </c>
      <c r="C3" s="1443"/>
      <c r="D3" s="1443"/>
      <c r="E3" s="1443"/>
    </row>
    <row r="5" ht="13.5" thickBot="1"/>
    <row r="6" spans="2:6" ht="22.5" customHeight="1" thickBot="1">
      <c r="B6" s="1610" t="s">
        <v>1218</v>
      </c>
      <c r="C6" s="1611"/>
      <c r="D6" s="1612"/>
      <c r="E6" s="834"/>
      <c r="F6" s="4"/>
    </row>
    <row r="7" spans="2:6" ht="49.5" customHeight="1" thickBot="1">
      <c r="B7" s="114" t="s">
        <v>5</v>
      </c>
      <c r="C7" s="355" t="s">
        <v>1380</v>
      </c>
      <c r="D7" s="355" t="s">
        <v>1381</v>
      </c>
      <c r="E7" s="355"/>
      <c r="F7" s="563"/>
    </row>
    <row r="8" spans="2:6" ht="20.25" customHeight="1" thickBot="1">
      <c r="B8" s="355" t="s">
        <v>1382</v>
      </c>
      <c r="C8" s="355"/>
      <c r="D8" s="355"/>
      <c r="E8" s="355"/>
      <c r="F8" s="564"/>
    </row>
    <row r="9" spans="2:6" ht="13.5">
      <c r="B9" s="69" t="s">
        <v>482</v>
      </c>
      <c r="C9" s="356"/>
      <c r="D9" s="356"/>
      <c r="E9" s="356"/>
      <c r="F9" s="18"/>
    </row>
    <row r="10" spans="2:6" ht="13.5">
      <c r="B10" s="37"/>
      <c r="C10" s="357"/>
      <c r="D10" s="357"/>
      <c r="E10" s="357"/>
      <c r="F10" s="7"/>
    </row>
    <row r="11" spans="2:6" ht="13.5">
      <c r="B11" s="37"/>
      <c r="C11" s="357"/>
      <c r="D11" s="357"/>
      <c r="E11" s="357"/>
      <c r="F11" s="7"/>
    </row>
    <row r="12" spans="2:6" ht="13.5">
      <c r="B12" s="37" t="s">
        <v>1383</v>
      </c>
      <c r="C12" s="357"/>
      <c r="D12" s="357"/>
      <c r="E12" s="357"/>
      <c r="F12" s="7"/>
    </row>
    <row r="13" spans="2:6" ht="13.5">
      <c r="B13" s="37" t="s">
        <v>1385</v>
      </c>
      <c r="C13" s="357"/>
      <c r="D13" s="357"/>
      <c r="E13" s="357"/>
      <c r="F13" s="7"/>
    </row>
    <row r="14" spans="2:6" ht="13.5" hidden="1">
      <c r="B14" s="37"/>
      <c r="C14" s="357"/>
      <c r="D14" s="357"/>
      <c r="E14" s="357"/>
      <c r="F14" s="7"/>
    </row>
    <row r="15" spans="2:6" ht="13.5">
      <c r="B15" s="37" t="s">
        <v>483</v>
      </c>
      <c r="C15" s="357"/>
      <c r="D15" s="357"/>
      <c r="E15" s="357"/>
      <c r="F15" s="7"/>
    </row>
    <row r="16" spans="2:6" ht="13.5">
      <c r="B16" s="37" t="s">
        <v>1384</v>
      </c>
      <c r="C16" s="357"/>
      <c r="D16" s="357"/>
      <c r="E16" s="357"/>
      <c r="F16" s="7"/>
    </row>
    <row r="17" spans="2:6" ht="13.5" hidden="1">
      <c r="B17" s="37"/>
      <c r="C17" s="357"/>
      <c r="D17" s="357"/>
      <c r="E17" s="357"/>
      <c r="F17" s="7"/>
    </row>
    <row r="18" spans="2:6" ht="13.5" hidden="1">
      <c r="B18" s="37"/>
      <c r="C18" s="357"/>
      <c r="D18" s="357"/>
      <c r="E18" s="357"/>
      <c r="F18" s="7"/>
    </row>
    <row r="19" spans="2:6" ht="13.5">
      <c r="B19" s="37"/>
      <c r="C19" s="357"/>
      <c r="D19" s="357"/>
      <c r="E19" s="357"/>
      <c r="F19" s="7"/>
    </row>
    <row r="20" spans="2:6" ht="13.5">
      <c r="B20" s="37"/>
      <c r="C20" s="357"/>
      <c r="D20" s="357"/>
      <c r="E20" s="357"/>
      <c r="F20" s="7"/>
    </row>
    <row r="21" spans="2:6" ht="13.5">
      <c r="B21" s="37"/>
      <c r="C21" s="357"/>
      <c r="D21" s="357"/>
      <c r="E21" s="357"/>
      <c r="F21" s="7"/>
    </row>
    <row r="22" spans="2:6" ht="13.5" hidden="1">
      <c r="B22" s="37"/>
      <c r="C22" s="357"/>
      <c r="D22" s="357"/>
      <c r="E22" s="357"/>
      <c r="F22" s="7"/>
    </row>
    <row r="23" spans="2:6" ht="14.25" thickBot="1">
      <c r="B23" s="38" t="s">
        <v>1386</v>
      </c>
      <c r="C23" s="358">
        <v>1</v>
      </c>
      <c r="D23" s="358"/>
      <c r="E23" s="358"/>
      <c r="F23" s="565"/>
    </row>
    <row r="24" spans="2:6" ht="15.75" thickBot="1">
      <c r="B24" s="39" t="s">
        <v>408</v>
      </c>
      <c r="C24" s="57">
        <f>SUM(C9:C23)</f>
        <v>1</v>
      </c>
      <c r="D24" s="57">
        <f>SUM(D9:D23)</f>
        <v>0</v>
      </c>
      <c r="E24" s="57"/>
      <c r="F24" s="5"/>
    </row>
  </sheetData>
  <sheetProtection/>
  <mergeCells count="3">
    <mergeCell ref="B3:E3"/>
    <mergeCell ref="D1:E1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zoomScalePageLayoutView="0" workbookViewId="0" topLeftCell="A28">
      <selection activeCell="D88" sqref="D88"/>
    </sheetView>
  </sheetViews>
  <sheetFormatPr defaultColWidth="9.140625" defaultRowHeight="12.75"/>
  <cols>
    <col min="2" max="2" width="51.8515625" style="0" customWidth="1"/>
    <col min="3" max="3" width="12.421875" style="0" customWidth="1"/>
    <col min="4" max="4" width="13.140625" style="0" customWidth="1"/>
    <col min="5" max="5" width="11.8515625" style="0" customWidth="1"/>
  </cols>
  <sheetData>
    <row r="1" spans="4:5" ht="14.25">
      <c r="D1" s="1615"/>
      <c r="E1" s="1615"/>
    </row>
    <row r="2" spans="1:5" ht="63.75" customHeight="1">
      <c r="A2" s="1614" t="s">
        <v>704</v>
      </c>
      <c r="B2" s="1496"/>
      <c r="C2" s="1496"/>
      <c r="D2" s="1496"/>
      <c r="E2" s="1496"/>
    </row>
    <row r="3" spans="1:5" ht="15.75">
      <c r="A3" s="1193"/>
      <c r="B3" s="216"/>
      <c r="C3" s="216"/>
      <c r="D3" s="216"/>
      <c r="E3" s="216"/>
    </row>
    <row r="4" spans="1:3" ht="13.5">
      <c r="A4" s="245"/>
      <c r="B4" s="1185"/>
      <c r="C4" s="1186"/>
    </row>
    <row r="5" spans="1:5" ht="13.5">
      <c r="A5" s="245"/>
      <c r="B5" s="1187"/>
      <c r="C5" s="1188"/>
      <c r="D5" s="1613" t="s">
        <v>410</v>
      </c>
      <c r="E5" s="1613"/>
    </row>
    <row r="6" spans="1:5" ht="34.5" customHeight="1">
      <c r="A6" s="1195"/>
      <c r="B6" s="1196" t="s">
        <v>968</v>
      </c>
      <c r="C6" s="1197"/>
      <c r="D6" s="1198"/>
      <c r="E6" s="1199"/>
    </row>
    <row r="7" spans="1:5" ht="13.5" customHeight="1">
      <c r="A7" s="1200"/>
      <c r="B7" s="1201"/>
      <c r="C7" s="1226" t="s">
        <v>38</v>
      </c>
      <c r="D7" s="1227" t="s">
        <v>39</v>
      </c>
      <c r="E7" s="1228" t="s">
        <v>972</v>
      </c>
    </row>
    <row r="8" spans="1:9" ht="12.75" customHeight="1">
      <c r="A8" s="1200"/>
      <c r="B8" s="1204"/>
      <c r="C8" s="1210" t="s">
        <v>973</v>
      </c>
      <c r="D8" s="1227" t="s">
        <v>382</v>
      </c>
      <c r="E8" s="1229"/>
      <c r="H8" s="1194"/>
      <c r="I8" s="1194"/>
    </row>
    <row r="9" spans="1:5" ht="13.5" customHeight="1">
      <c r="A9" s="1206" t="s">
        <v>630</v>
      </c>
      <c r="B9" s="1207" t="s">
        <v>145</v>
      </c>
      <c r="C9" s="1205">
        <v>0</v>
      </c>
      <c r="D9" s="1208"/>
      <c r="E9" s="1203"/>
    </row>
    <row r="10" spans="1:5" ht="14.25" customHeight="1">
      <c r="A10" s="1206"/>
      <c r="B10" s="1204" t="s">
        <v>237</v>
      </c>
      <c r="C10" s="1205">
        <v>0</v>
      </c>
      <c r="D10" s="1208"/>
      <c r="E10" s="1203"/>
    </row>
    <row r="11" spans="1:5" ht="11.25" customHeight="1">
      <c r="A11" s="1206"/>
      <c r="B11" s="1209" t="s">
        <v>238</v>
      </c>
      <c r="C11" s="1241">
        <v>0</v>
      </c>
      <c r="D11" s="1208"/>
      <c r="E11" s="1203"/>
    </row>
    <row r="12" spans="1:5" ht="11.25" customHeight="1">
      <c r="A12" s="1206"/>
      <c r="B12" s="1209" t="s">
        <v>239</v>
      </c>
      <c r="C12" s="1241">
        <v>0</v>
      </c>
      <c r="D12" s="1208"/>
      <c r="E12" s="1203"/>
    </row>
    <row r="13" spans="1:5" ht="16.5" customHeight="1">
      <c r="A13" s="1206"/>
      <c r="B13" s="1207" t="s">
        <v>408</v>
      </c>
      <c r="C13" s="1210">
        <v>0</v>
      </c>
      <c r="D13" s="1211"/>
      <c r="E13" s="1203"/>
    </row>
    <row r="14" spans="1:5" ht="12" customHeight="1">
      <c r="A14" s="1206"/>
      <c r="B14" s="1209"/>
      <c r="C14" s="1202"/>
      <c r="D14" s="1208"/>
      <c r="E14" s="1203"/>
    </row>
    <row r="15" spans="1:5" ht="12.75" customHeight="1">
      <c r="A15" s="1206" t="s">
        <v>631</v>
      </c>
      <c r="B15" s="1212" t="s">
        <v>974</v>
      </c>
      <c r="C15" s="1213">
        <v>0</v>
      </c>
      <c r="D15" s="1208"/>
      <c r="E15" s="1203"/>
    </row>
    <row r="16" spans="1:5" ht="12.75" customHeight="1">
      <c r="A16" s="1206"/>
      <c r="B16" s="1214" t="s">
        <v>824</v>
      </c>
      <c r="C16" s="1214">
        <v>5718</v>
      </c>
      <c r="D16" s="1208"/>
      <c r="E16" s="1203"/>
    </row>
    <row r="17" spans="1:5" ht="14.25" customHeight="1">
      <c r="A17" s="1206"/>
      <c r="B17" s="1215" t="s">
        <v>214</v>
      </c>
      <c r="C17" s="1202">
        <v>0</v>
      </c>
      <c r="D17" s="1208"/>
      <c r="E17" s="1203"/>
    </row>
    <row r="18" spans="1:5" ht="13.5" customHeight="1">
      <c r="A18" s="1206"/>
      <c r="B18" s="1215" t="s">
        <v>215</v>
      </c>
      <c r="C18" s="1202">
        <v>0</v>
      </c>
      <c r="D18" s="1208"/>
      <c r="E18" s="1203"/>
    </row>
    <row r="19" spans="1:5" ht="12" customHeight="1">
      <c r="A19" s="1206"/>
      <c r="B19" s="1216" t="s">
        <v>216</v>
      </c>
      <c r="C19" s="1205">
        <v>0</v>
      </c>
      <c r="D19" s="1208"/>
      <c r="E19" s="1203"/>
    </row>
    <row r="20" spans="1:5" ht="12" customHeight="1">
      <c r="A20" s="1206"/>
      <c r="B20" s="1216" t="s">
        <v>835</v>
      </c>
      <c r="C20" s="1396" t="s">
        <v>240</v>
      </c>
      <c r="D20" s="1208"/>
      <c r="E20" s="1203"/>
    </row>
    <row r="21" spans="1:5" ht="18" customHeight="1">
      <c r="A21" s="1206"/>
      <c r="B21" s="1207" t="s">
        <v>408</v>
      </c>
      <c r="C21" s="1397">
        <v>8271</v>
      </c>
      <c r="D21" s="1208"/>
      <c r="E21" s="1203"/>
    </row>
    <row r="22" spans="1:5" ht="12" customHeight="1">
      <c r="A22" s="1206"/>
      <c r="B22" s="1218"/>
      <c r="C22" s="1219"/>
      <c r="D22" s="1208"/>
      <c r="E22" s="1203"/>
    </row>
    <row r="23" spans="1:5" ht="12.75" customHeight="1">
      <c r="A23" s="1206" t="s">
        <v>632</v>
      </c>
      <c r="B23" s="1207" t="s">
        <v>975</v>
      </c>
      <c r="C23" s="1220"/>
      <c r="D23" s="1208"/>
      <c r="E23" s="1203"/>
    </row>
    <row r="24" spans="1:5" ht="14.25" customHeight="1">
      <c r="A24" s="1206"/>
      <c r="B24" s="1209" t="s">
        <v>241</v>
      </c>
      <c r="C24" s="1202">
        <v>0</v>
      </c>
      <c r="D24" s="1208"/>
      <c r="E24" s="1203"/>
    </row>
    <row r="25" spans="1:5" ht="12" customHeight="1">
      <c r="A25" s="1206"/>
      <c r="B25" s="1209" t="s">
        <v>242</v>
      </c>
      <c r="C25" s="1202">
        <v>0</v>
      </c>
      <c r="D25" s="1208"/>
      <c r="E25" s="1203"/>
    </row>
    <row r="26" spans="1:5" ht="13.5" customHeight="1">
      <c r="A26" s="1206"/>
      <c r="B26" s="1207" t="s">
        <v>408</v>
      </c>
      <c r="C26" s="1217">
        <v>0</v>
      </c>
      <c r="D26" s="1208"/>
      <c r="E26" s="1203"/>
    </row>
    <row r="27" spans="1:5" ht="12" customHeight="1">
      <c r="A27" s="1206"/>
      <c r="B27" s="1209"/>
      <c r="C27" s="1220"/>
      <c r="D27" s="1208"/>
      <c r="E27" s="1203"/>
    </row>
    <row r="28" spans="1:5" ht="11.25" customHeight="1">
      <c r="A28" s="1206" t="s">
        <v>976</v>
      </c>
      <c r="B28" s="1207" t="s">
        <v>969</v>
      </c>
      <c r="C28" s="1217">
        <v>0</v>
      </c>
      <c r="D28" s="1208"/>
      <c r="E28" s="1203"/>
    </row>
    <row r="29" spans="1:5" ht="12" customHeight="1">
      <c r="A29" s="1206"/>
      <c r="B29" s="1207"/>
      <c r="C29" s="1217"/>
      <c r="D29" s="1208"/>
      <c r="E29" s="1203"/>
    </row>
    <row r="30" spans="1:5" ht="12.75" customHeight="1">
      <c r="A30" s="1206" t="s">
        <v>977</v>
      </c>
      <c r="B30" s="1207" t="s">
        <v>970</v>
      </c>
      <c r="C30" s="1210">
        <v>0</v>
      </c>
      <c r="D30" s="1208"/>
      <c r="E30" s="1203"/>
    </row>
    <row r="31" spans="1:5" ht="13.5" customHeight="1">
      <c r="A31" s="1206"/>
      <c r="B31" s="1207"/>
      <c r="C31" s="1217"/>
      <c r="D31" s="1208"/>
      <c r="E31" s="1203"/>
    </row>
    <row r="32" spans="1:5" ht="13.5" customHeight="1">
      <c r="A32" s="1206" t="s">
        <v>971</v>
      </c>
      <c r="B32" s="1207" t="s">
        <v>978</v>
      </c>
      <c r="C32" s="1217"/>
      <c r="D32" s="1208"/>
      <c r="E32" s="1203"/>
    </row>
    <row r="33" spans="1:5" ht="13.5" customHeight="1">
      <c r="A33" s="1206"/>
      <c r="B33" s="1343" t="s">
        <v>1140</v>
      </c>
      <c r="C33" s="1397" t="s">
        <v>245</v>
      </c>
      <c r="D33" s="1208"/>
      <c r="E33" s="1203"/>
    </row>
    <row r="34" spans="1:5" ht="13.5" customHeight="1">
      <c r="A34" s="1206"/>
      <c r="B34" s="1343" t="s">
        <v>1141</v>
      </c>
      <c r="C34" s="1397" t="s">
        <v>244</v>
      </c>
      <c r="D34" s="1208"/>
      <c r="E34" s="1203"/>
    </row>
    <row r="35" spans="1:5" ht="14.25" customHeight="1">
      <c r="A35" s="1206"/>
      <c r="B35" s="1207"/>
      <c r="C35" s="1398"/>
      <c r="D35" s="1208"/>
      <c r="E35" s="1203"/>
    </row>
    <row r="36" spans="1:5" ht="13.5" customHeight="1">
      <c r="A36" s="1206" t="s">
        <v>979</v>
      </c>
      <c r="B36" s="1207" t="s">
        <v>980</v>
      </c>
      <c r="C36" s="1398">
        <v>0</v>
      </c>
      <c r="D36" s="1208"/>
      <c r="E36" s="1203"/>
    </row>
    <row r="37" spans="1:5" ht="12.75">
      <c r="A37" s="1206"/>
      <c r="B37" s="1207"/>
      <c r="C37" s="1399"/>
      <c r="D37" s="1208"/>
      <c r="E37" s="1203"/>
    </row>
    <row r="38" spans="1:5" ht="19.5" customHeight="1">
      <c r="A38" s="1221"/>
      <c r="B38" s="1222" t="s">
        <v>981</v>
      </c>
      <c r="C38" s="1400">
        <v>14465</v>
      </c>
      <c r="D38" s="1223"/>
      <c r="E38" s="1224"/>
    </row>
    <row r="39" spans="1:3" ht="12.75">
      <c r="A39" s="494"/>
      <c r="B39" s="1187"/>
      <c r="C39" s="1188"/>
    </row>
    <row r="40" spans="1:3" ht="12.75">
      <c r="A40" s="494"/>
      <c r="B40" s="1187"/>
      <c r="C40" s="1188"/>
    </row>
    <row r="41" spans="1:3" ht="12.75">
      <c r="A41" s="494"/>
      <c r="B41" s="1187"/>
      <c r="C41" s="1188"/>
    </row>
    <row r="42" spans="1:3" ht="12.75">
      <c r="A42" s="494"/>
      <c r="B42" s="1187"/>
      <c r="C42" s="1188"/>
    </row>
    <row r="43" spans="1:3" ht="13.5">
      <c r="A43" s="494"/>
      <c r="B43" s="1191"/>
      <c r="C43" s="1190"/>
    </row>
    <row r="44" spans="1:3" ht="13.5">
      <c r="A44" s="494"/>
      <c r="B44" s="1191"/>
      <c r="C44" s="1190"/>
    </row>
    <row r="45" spans="1:3" ht="12.75">
      <c r="A45" s="494"/>
      <c r="B45" s="1187"/>
      <c r="C45" s="1188"/>
    </row>
    <row r="46" spans="1:3" ht="12.75">
      <c r="A46" s="494"/>
      <c r="B46" s="1187"/>
      <c r="C46" s="1188"/>
    </row>
    <row r="47" spans="1:3" ht="12.75">
      <c r="A47" s="494"/>
      <c r="B47" s="1187"/>
      <c r="C47" s="1188"/>
    </row>
    <row r="48" spans="1:3" ht="12.75" customHeight="1">
      <c r="A48" s="494"/>
      <c r="B48" s="1187"/>
      <c r="C48" s="1188"/>
    </row>
    <row r="49" spans="1:3" ht="12.75">
      <c r="A49" s="494"/>
      <c r="B49" s="1187"/>
      <c r="C49" s="1188"/>
    </row>
    <row r="50" spans="1:3" ht="12.75">
      <c r="A50" s="494"/>
      <c r="B50" s="1187"/>
      <c r="C50" s="1188"/>
    </row>
    <row r="51" spans="1:3" ht="12.75">
      <c r="A51" s="494"/>
      <c r="B51" s="1187"/>
      <c r="C51" s="1188"/>
    </row>
    <row r="52" spans="1:3" ht="12.75">
      <c r="A52" s="494"/>
      <c r="B52" s="1187"/>
      <c r="C52" s="1188"/>
    </row>
    <row r="53" spans="1:3" ht="12.75">
      <c r="A53" s="494"/>
      <c r="B53" s="1187"/>
      <c r="C53" s="1188"/>
    </row>
    <row r="54" spans="1:3" ht="12.75">
      <c r="A54" s="494"/>
      <c r="B54" s="1187"/>
      <c r="C54" s="1188"/>
    </row>
    <row r="55" spans="1:3" ht="12.75">
      <c r="A55" s="494"/>
      <c r="B55" s="1187"/>
      <c r="C55" s="1188"/>
    </row>
    <row r="56" spans="1:3" ht="12.75" customHeight="1">
      <c r="A56" s="494"/>
      <c r="B56" s="1189"/>
      <c r="C56" s="1192"/>
    </row>
    <row r="57" spans="1:3" ht="12.75">
      <c r="A57" s="245"/>
      <c r="B57" s="1189"/>
      <c r="C57" s="1192"/>
    </row>
    <row r="58" spans="1:3" ht="12.75">
      <c r="A58" s="245"/>
      <c r="B58" s="1189"/>
      <c r="C58" s="1192"/>
    </row>
    <row r="59" spans="1:5" ht="59.25" customHeight="1">
      <c r="A59" s="1614" t="s">
        <v>705</v>
      </c>
      <c r="B59" s="1496"/>
      <c r="C59" s="1496"/>
      <c r="D59" s="1496"/>
      <c r="E59" s="1496"/>
    </row>
    <row r="60" spans="1:5" ht="41.25" customHeight="1">
      <c r="A60" s="245"/>
      <c r="B60" s="1225" t="s">
        <v>982</v>
      </c>
      <c r="C60" s="1188"/>
      <c r="D60" s="1613" t="s">
        <v>410</v>
      </c>
      <c r="E60" s="1613"/>
    </row>
    <row r="61" spans="1:5" ht="12.75">
      <c r="A61" s="1195"/>
      <c r="B61" s="1231"/>
      <c r="C61" s="1197"/>
      <c r="D61" s="1198"/>
      <c r="E61" s="1199"/>
    </row>
    <row r="62" spans="1:5" ht="12.75">
      <c r="A62" s="1200"/>
      <c r="B62" s="1204"/>
      <c r="C62" s="1226" t="s">
        <v>38</v>
      </c>
      <c r="D62" s="1227" t="s">
        <v>39</v>
      </c>
      <c r="E62" s="1228" t="s">
        <v>972</v>
      </c>
    </row>
    <row r="63" spans="1:5" ht="12.75">
      <c r="A63" s="1200"/>
      <c r="B63" s="1204"/>
      <c r="C63" s="1210" t="s">
        <v>973</v>
      </c>
      <c r="D63" s="1227" t="s">
        <v>382</v>
      </c>
      <c r="E63" s="1229"/>
    </row>
    <row r="64" spans="1:5" ht="12.75">
      <c r="A64" s="1200"/>
      <c r="B64" s="1209"/>
      <c r="C64" s="1202"/>
      <c r="D64" s="1208"/>
      <c r="E64" s="1203"/>
    </row>
    <row r="65" spans="1:5" ht="12.75">
      <c r="A65" s="1206" t="s">
        <v>630</v>
      </c>
      <c r="B65" s="1207" t="s">
        <v>477</v>
      </c>
      <c r="C65" s="1202"/>
      <c r="D65" s="1208"/>
      <c r="E65" s="1203"/>
    </row>
    <row r="66" spans="1:5" ht="12.75">
      <c r="A66" s="1206"/>
      <c r="B66" s="1402" t="s">
        <v>243</v>
      </c>
      <c r="C66" s="1401" t="s">
        <v>246</v>
      </c>
      <c r="D66" s="1208"/>
      <c r="E66" s="1203"/>
    </row>
    <row r="67" spans="1:5" ht="12.75">
      <c r="A67" s="1206"/>
      <c r="B67" s="1207"/>
      <c r="C67" s="1202">
        <v>0</v>
      </c>
      <c r="D67" s="1208"/>
      <c r="E67" s="1203"/>
    </row>
    <row r="68" spans="1:5" ht="12.75">
      <c r="A68" s="1206"/>
      <c r="B68" s="1207" t="s">
        <v>983</v>
      </c>
      <c r="C68" s="1397" t="s">
        <v>246</v>
      </c>
      <c r="D68" s="1208"/>
      <c r="E68" s="1203"/>
    </row>
    <row r="69" spans="1:5" ht="12.75">
      <c r="A69" s="1206"/>
      <c r="B69" s="1207"/>
      <c r="C69" s="1399"/>
      <c r="D69" s="1208"/>
      <c r="E69" s="1203"/>
    </row>
    <row r="70" spans="1:5" ht="12.75">
      <c r="A70" s="1206" t="s">
        <v>631</v>
      </c>
      <c r="B70" s="1207" t="s">
        <v>984</v>
      </c>
      <c r="C70" s="1399"/>
      <c r="D70" s="1208"/>
      <c r="E70" s="1203"/>
    </row>
    <row r="71" spans="1:5" ht="12.75">
      <c r="A71" s="1206"/>
      <c r="B71" s="1214" t="s">
        <v>825</v>
      </c>
      <c r="C71" s="1399">
        <v>5718</v>
      </c>
      <c r="D71" s="1208"/>
      <c r="E71" s="1203"/>
    </row>
    <row r="72" spans="1:5" ht="12.75">
      <c r="A72" s="1206"/>
      <c r="B72" s="1215" t="s">
        <v>247</v>
      </c>
      <c r="C72" s="1399" t="s">
        <v>248</v>
      </c>
      <c r="D72" s="1208"/>
      <c r="E72" s="1203"/>
    </row>
    <row r="73" spans="1:5" ht="12.75">
      <c r="A73" s="1206"/>
      <c r="B73" s="1215" t="s">
        <v>249</v>
      </c>
      <c r="C73" s="1399" t="s">
        <v>250</v>
      </c>
      <c r="D73" s="1208"/>
      <c r="E73" s="1203"/>
    </row>
    <row r="74" spans="1:5" ht="12.75">
      <c r="A74" s="1206"/>
      <c r="B74" s="1216" t="s">
        <v>251</v>
      </c>
      <c r="C74" s="1399" t="s">
        <v>252</v>
      </c>
      <c r="D74" s="1208"/>
      <c r="E74" s="1203"/>
    </row>
    <row r="75" spans="1:5" ht="12.75">
      <c r="A75" s="1206"/>
      <c r="B75" s="1209" t="s">
        <v>834</v>
      </c>
      <c r="C75" s="1399" t="s">
        <v>240</v>
      </c>
      <c r="D75" s="1208"/>
      <c r="E75" s="1203"/>
    </row>
    <row r="76" spans="1:5" ht="12.75">
      <c r="A76" s="1206"/>
      <c r="B76" s="1404" t="s">
        <v>253</v>
      </c>
      <c r="C76" s="1403" t="s">
        <v>245</v>
      </c>
      <c r="D76" s="1208"/>
      <c r="E76" s="1203"/>
    </row>
    <row r="77" spans="1:5" ht="12.75">
      <c r="A77" s="1206"/>
      <c r="B77" s="1404" t="s">
        <v>254</v>
      </c>
      <c r="C77" s="1403" t="s">
        <v>244</v>
      </c>
      <c r="D77" s="1208"/>
      <c r="E77" s="1203"/>
    </row>
    <row r="78" spans="1:5" ht="16.5" customHeight="1">
      <c r="A78" s="1206"/>
      <c r="B78" s="1207" t="s">
        <v>408</v>
      </c>
      <c r="C78" s="1397">
        <v>25465</v>
      </c>
      <c r="D78" s="1208"/>
      <c r="E78" s="1203"/>
    </row>
    <row r="79" spans="1:5" ht="12.75">
      <c r="A79" s="1324" t="s">
        <v>632</v>
      </c>
      <c r="B79" s="1325" t="s">
        <v>945</v>
      </c>
      <c r="C79" s="1202"/>
      <c r="D79" s="1208"/>
      <c r="E79" s="1203"/>
    </row>
    <row r="80" spans="1:5" ht="12.75">
      <c r="A80" s="1324"/>
      <c r="B80" s="1326"/>
      <c r="C80" s="1232"/>
      <c r="D80" s="1233"/>
      <c r="E80" s="1234"/>
    </row>
    <row r="81" spans="1:5" ht="12.75">
      <c r="A81" s="1324" t="s">
        <v>985</v>
      </c>
      <c r="B81" s="1327" t="s">
        <v>986</v>
      </c>
      <c r="C81" s="1208"/>
      <c r="D81" s="1208"/>
      <c r="E81" s="1203"/>
    </row>
    <row r="82" spans="1:5" ht="12.75">
      <c r="A82" s="1324"/>
      <c r="B82" s="1328"/>
      <c r="C82" s="1208"/>
      <c r="D82" s="1208"/>
      <c r="E82" s="1203"/>
    </row>
    <row r="83" spans="1:5" ht="12.75">
      <c r="A83" s="1324" t="s">
        <v>977</v>
      </c>
      <c r="B83" s="1328" t="s">
        <v>987</v>
      </c>
      <c r="C83" s="1208"/>
      <c r="D83" s="1208"/>
      <c r="E83" s="1203"/>
    </row>
    <row r="84" spans="1:5" ht="12.75">
      <c r="A84" s="1324"/>
      <c r="B84" s="1328"/>
      <c r="C84" s="1208"/>
      <c r="D84" s="1208"/>
      <c r="E84" s="1203"/>
    </row>
    <row r="85" spans="1:5" ht="12.75">
      <c r="A85" s="1324"/>
      <c r="B85" s="1328"/>
      <c r="C85" s="1208"/>
      <c r="D85" s="1208"/>
      <c r="E85" s="1203"/>
    </row>
    <row r="86" spans="1:5" ht="14.25">
      <c r="A86" s="1329"/>
      <c r="B86" s="1330" t="s">
        <v>988</v>
      </c>
      <c r="C86" s="1405">
        <v>26965</v>
      </c>
      <c r="D86" s="1223"/>
      <c r="E86" s="1224"/>
    </row>
    <row r="87" spans="1:2" ht="12.75">
      <c r="A87" s="215"/>
      <c r="B87" s="1230"/>
    </row>
    <row r="88" ht="12.75">
      <c r="A88" s="215"/>
    </row>
    <row r="89" ht="12.75">
      <c r="A89" s="215"/>
    </row>
    <row r="90" ht="12.75">
      <c r="A90" s="215"/>
    </row>
    <row r="91" ht="12.75">
      <c r="A91" s="215"/>
    </row>
    <row r="92" ht="12.75">
      <c r="A92" s="215"/>
    </row>
    <row r="93" ht="12.75">
      <c r="A93" s="215"/>
    </row>
    <row r="94" ht="12.75">
      <c r="A94" s="215"/>
    </row>
    <row r="95" ht="12.75">
      <c r="A95" s="215"/>
    </row>
    <row r="96" ht="12.75">
      <c r="A96" s="215"/>
    </row>
    <row r="97" ht="12.75">
      <c r="A97" s="215"/>
    </row>
    <row r="98" ht="12.75">
      <c r="A98" s="215"/>
    </row>
    <row r="99" ht="12.75">
      <c r="A99" s="215"/>
    </row>
  </sheetData>
  <sheetProtection/>
  <mergeCells count="5">
    <mergeCell ref="D60:E60"/>
    <mergeCell ref="A2:E2"/>
    <mergeCell ref="D5:E5"/>
    <mergeCell ref="D1:E1"/>
    <mergeCell ref="A59:E5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&amp;R10.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7">
      <selection activeCell="F43" sqref="F43"/>
    </sheetView>
  </sheetViews>
  <sheetFormatPr defaultColWidth="9.140625" defaultRowHeight="12.75"/>
  <cols>
    <col min="2" max="2" width="40.00390625" style="0" customWidth="1"/>
    <col min="3" max="3" width="12.7109375" style="0" customWidth="1"/>
  </cols>
  <sheetData>
    <row r="1" spans="4:5" ht="12.75">
      <c r="D1" s="1506" t="s">
        <v>1139</v>
      </c>
      <c r="E1" s="1506"/>
    </row>
    <row r="2" ht="12.75">
      <c r="I2" s="1331"/>
    </row>
    <row r="3" spans="1:5" ht="14.25">
      <c r="A3" s="1616" t="s">
        <v>706</v>
      </c>
      <c r="B3" s="1616"/>
      <c r="C3" s="1616"/>
      <c r="D3" s="1616"/>
      <c r="E3" s="1616"/>
    </row>
    <row r="4" spans="4:5" ht="12.75">
      <c r="D4" s="1617" t="s">
        <v>410</v>
      </c>
      <c r="E4" s="1617"/>
    </row>
    <row r="5" spans="1:8" ht="24.75" customHeight="1">
      <c r="A5" s="1235" t="s">
        <v>991</v>
      </c>
      <c r="B5" s="1235" t="s">
        <v>990</v>
      </c>
      <c r="C5" s="1235" t="s">
        <v>989</v>
      </c>
      <c r="D5" s="1236"/>
      <c r="E5" s="1236"/>
      <c r="F5" s="1194"/>
      <c r="G5" s="1194"/>
      <c r="H5" s="1194"/>
    </row>
    <row r="6" spans="1:8" ht="12.75">
      <c r="A6" s="1236" t="s">
        <v>1015</v>
      </c>
      <c r="B6" s="1236" t="s">
        <v>992</v>
      </c>
      <c r="C6" s="1236">
        <v>0</v>
      </c>
      <c r="D6" s="1236"/>
      <c r="E6" s="1236"/>
      <c r="F6" s="1194"/>
      <c r="G6" s="1194"/>
      <c r="H6" s="1194"/>
    </row>
    <row r="7" spans="1:8" ht="12.75">
      <c r="A7" s="1236" t="s">
        <v>1016</v>
      </c>
      <c r="B7" s="1236" t="s">
        <v>993</v>
      </c>
      <c r="C7" s="1236">
        <v>1950</v>
      </c>
      <c r="D7" s="1236"/>
      <c r="E7" s="1236"/>
      <c r="F7" s="1194"/>
      <c r="G7" s="1194"/>
      <c r="H7" s="1194"/>
    </row>
    <row r="8" spans="1:8" ht="12.75">
      <c r="A8" s="1236" t="s">
        <v>1017</v>
      </c>
      <c r="B8" s="1236" t="s">
        <v>994</v>
      </c>
      <c r="C8" s="1236"/>
      <c r="D8" s="1236"/>
      <c r="E8" s="1236"/>
      <c r="F8" s="1194"/>
      <c r="G8" s="1194"/>
      <c r="H8" s="1194"/>
    </row>
    <row r="9" spans="1:8" ht="12.75">
      <c r="A9" s="1237" t="s">
        <v>1018</v>
      </c>
      <c r="B9" s="1237" t="s">
        <v>1006</v>
      </c>
      <c r="C9" s="1237">
        <v>1950</v>
      </c>
      <c r="D9" s="1236"/>
      <c r="E9" s="1236"/>
      <c r="F9" s="1194"/>
      <c r="G9" s="1194"/>
      <c r="H9" s="1194"/>
    </row>
    <row r="10" spans="1:8" ht="12.75">
      <c r="A10" s="1236" t="s">
        <v>1019</v>
      </c>
      <c r="B10" s="1236" t="s">
        <v>995</v>
      </c>
      <c r="C10" s="1236">
        <v>5</v>
      </c>
      <c r="D10" s="1236"/>
      <c r="E10" s="1236"/>
      <c r="F10" s="1194"/>
      <c r="G10" s="1194"/>
      <c r="H10" s="1194"/>
    </row>
    <row r="11" spans="1:8" ht="12.75">
      <c r="A11" s="1236" t="s">
        <v>1020</v>
      </c>
      <c r="B11" s="1236" t="s">
        <v>996</v>
      </c>
      <c r="C11" s="1236">
        <v>345</v>
      </c>
      <c r="D11" s="1236"/>
      <c r="E11" s="1236"/>
      <c r="F11" s="1194"/>
      <c r="G11" s="1194"/>
      <c r="H11" s="1194"/>
    </row>
    <row r="12" spans="1:8" ht="12.75">
      <c r="A12" s="1237" t="s">
        <v>1021</v>
      </c>
      <c r="B12" s="1237" t="s">
        <v>1005</v>
      </c>
      <c r="C12" s="1237">
        <v>350</v>
      </c>
      <c r="D12" s="1237"/>
      <c r="E12" s="1237"/>
      <c r="F12" s="1194"/>
      <c r="G12" s="1194"/>
      <c r="H12" s="1194"/>
    </row>
    <row r="13" spans="1:8" ht="12.75">
      <c r="A13" s="1236" t="s">
        <v>1022</v>
      </c>
      <c r="B13" s="1236" t="s">
        <v>997</v>
      </c>
      <c r="C13" s="1236">
        <v>1250</v>
      </c>
      <c r="D13" s="1236"/>
      <c r="E13" s="1236"/>
      <c r="F13" s="1194"/>
      <c r="G13" s="1194"/>
      <c r="H13" s="1194"/>
    </row>
    <row r="14" spans="1:8" ht="12.75">
      <c r="A14" s="1236" t="s">
        <v>1023</v>
      </c>
      <c r="B14" s="1236" t="s">
        <v>998</v>
      </c>
      <c r="C14" s="1236"/>
      <c r="D14" s="1236"/>
      <c r="E14" s="1236"/>
      <c r="F14" s="1194"/>
      <c r="G14" s="1194"/>
      <c r="H14" s="1194"/>
    </row>
    <row r="15" spans="1:8" ht="12.75">
      <c r="A15" s="1236" t="s">
        <v>1024</v>
      </c>
      <c r="B15" s="1236" t="s">
        <v>999</v>
      </c>
      <c r="C15" s="1236">
        <v>480</v>
      </c>
      <c r="D15" s="1236"/>
      <c r="E15" s="1236"/>
      <c r="F15" s="1194"/>
      <c r="G15" s="1194"/>
      <c r="H15" s="1194"/>
    </row>
    <row r="16" spans="1:8" ht="12.75">
      <c r="A16" s="1236" t="s">
        <v>1025</v>
      </c>
      <c r="B16" s="1236" t="s">
        <v>1000</v>
      </c>
      <c r="C16" s="1236">
        <v>2590</v>
      </c>
      <c r="D16" s="1236"/>
      <c r="E16" s="1236"/>
      <c r="F16" s="1194"/>
      <c r="G16" s="1194"/>
      <c r="H16" s="1194"/>
    </row>
    <row r="17" spans="1:8" ht="12.75">
      <c r="A17" s="1236" t="s">
        <v>1026</v>
      </c>
      <c r="B17" s="1236" t="s">
        <v>1001</v>
      </c>
      <c r="C17" s="1236"/>
      <c r="D17" s="1236"/>
      <c r="E17" s="1236"/>
      <c r="F17" s="1194"/>
      <c r="G17" s="1194"/>
      <c r="H17" s="1194"/>
    </row>
    <row r="18" spans="1:8" ht="12.75">
      <c r="A18" s="1236" t="s">
        <v>1027</v>
      </c>
      <c r="B18" s="1236" t="s">
        <v>1002</v>
      </c>
      <c r="C18" s="1236">
        <v>200</v>
      </c>
      <c r="D18" s="1236"/>
      <c r="E18" s="1236"/>
      <c r="F18" s="1194"/>
      <c r="G18" s="1194"/>
      <c r="H18" s="1194"/>
    </row>
    <row r="19" spans="1:8" ht="12.75">
      <c r="A19" s="1236" t="s">
        <v>1028</v>
      </c>
      <c r="B19" s="1236" t="s">
        <v>1003</v>
      </c>
      <c r="C19" s="1236">
        <v>2100</v>
      </c>
      <c r="D19" s="1236"/>
      <c r="E19" s="1236"/>
      <c r="F19" s="1194"/>
      <c r="G19" s="1194"/>
      <c r="H19" s="1194"/>
    </row>
    <row r="20" spans="1:8" ht="12.75">
      <c r="A20" s="1237" t="s">
        <v>1029</v>
      </c>
      <c r="B20" s="1237" t="s">
        <v>1004</v>
      </c>
      <c r="C20" s="1237">
        <v>6620</v>
      </c>
      <c r="D20" s="1237"/>
      <c r="E20" s="1237"/>
      <c r="F20" s="1194"/>
      <c r="G20" s="1194"/>
      <c r="H20" s="1194"/>
    </row>
    <row r="21" spans="1:8" ht="12.75">
      <c r="A21" s="1236" t="s">
        <v>1030</v>
      </c>
      <c r="B21" s="1236" t="s">
        <v>1007</v>
      </c>
      <c r="C21" s="1236">
        <v>80</v>
      </c>
      <c r="D21" s="1236"/>
      <c r="E21" s="1236"/>
      <c r="F21" s="1194"/>
      <c r="G21" s="1194"/>
      <c r="H21" s="1194"/>
    </row>
    <row r="22" spans="1:8" ht="12.75">
      <c r="A22" s="1236" t="s">
        <v>1031</v>
      </c>
      <c r="B22" s="1236" t="s">
        <v>1008</v>
      </c>
      <c r="C22" s="1236">
        <v>50</v>
      </c>
      <c r="D22" s="1236"/>
      <c r="E22" s="1236"/>
      <c r="F22" s="1194"/>
      <c r="G22" s="1194"/>
      <c r="H22" s="1194"/>
    </row>
    <row r="23" spans="1:8" ht="12.75">
      <c r="A23" s="1237" t="s">
        <v>1032</v>
      </c>
      <c r="B23" s="1237" t="s">
        <v>1009</v>
      </c>
      <c r="C23" s="1237">
        <v>130</v>
      </c>
      <c r="D23" s="1237"/>
      <c r="E23" s="1237"/>
      <c r="F23" s="1194"/>
      <c r="G23" s="1194"/>
      <c r="H23" s="1194"/>
    </row>
    <row r="24" spans="1:8" ht="12.75">
      <c r="A24" s="1236" t="s">
        <v>1033</v>
      </c>
      <c r="B24" s="1236" t="s">
        <v>1010</v>
      </c>
      <c r="C24" s="1236">
        <v>1650</v>
      </c>
      <c r="D24" s="1236"/>
      <c r="E24" s="1236"/>
      <c r="F24" s="1194"/>
      <c r="G24" s="1194"/>
      <c r="H24" s="1194"/>
    </row>
    <row r="25" spans="1:8" ht="12.75">
      <c r="A25" s="1236" t="s">
        <v>1034</v>
      </c>
      <c r="B25" s="1236" t="s">
        <v>1011</v>
      </c>
      <c r="C25" s="1236"/>
      <c r="D25" s="1236"/>
      <c r="E25" s="1236"/>
      <c r="F25" s="1194"/>
      <c r="G25" s="1194"/>
      <c r="H25" s="1194"/>
    </row>
    <row r="26" spans="1:8" ht="12.75">
      <c r="A26" s="1236" t="s">
        <v>1035</v>
      </c>
      <c r="B26" s="1236" t="s">
        <v>1012</v>
      </c>
      <c r="C26" s="1236"/>
      <c r="D26" s="1236"/>
      <c r="E26" s="1236"/>
      <c r="F26" s="1194"/>
      <c r="G26" s="1194"/>
      <c r="H26" s="1194"/>
    </row>
    <row r="27" spans="1:8" ht="12.75">
      <c r="A27" s="1236" t="s">
        <v>1036</v>
      </c>
      <c r="B27" s="1236" t="s">
        <v>1013</v>
      </c>
      <c r="C27" s="1236">
        <v>300</v>
      </c>
      <c r="D27" s="1236"/>
      <c r="E27" s="1236"/>
      <c r="F27" s="1194"/>
      <c r="G27" s="1194"/>
      <c r="H27" s="1194"/>
    </row>
    <row r="28" spans="1:8" ht="12.75">
      <c r="A28" s="1236" t="s">
        <v>1037</v>
      </c>
      <c r="B28" s="1236" t="s">
        <v>1014</v>
      </c>
      <c r="C28" s="1236">
        <v>400</v>
      </c>
      <c r="D28" s="1236"/>
      <c r="E28" s="1236"/>
      <c r="F28" s="1194"/>
      <c r="G28" s="1194"/>
      <c r="H28" s="1194"/>
    </row>
    <row r="29" spans="1:8" ht="12.75">
      <c r="A29" s="1237" t="s">
        <v>1039</v>
      </c>
      <c r="B29" s="1237" t="s">
        <v>1038</v>
      </c>
      <c r="C29" s="1237">
        <v>2350</v>
      </c>
      <c r="D29" s="1237"/>
      <c r="E29" s="1237"/>
      <c r="F29" s="1194"/>
      <c r="G29" s="1194"/>
      <c r="H29" s="1194"/>
    </row>
    <row r="30" spans="1:8" ht="18.75" customHeight="1">
      <c r="A30" s="1238" t="s">
        <v>309</v>
      </c>
      <c r="B30" s="1238" t="s">
        <v>1288</v>
      </c>
      <c r="C30" s="1238">
        <v>11400</v>
      </c>
      <c r="D30" s="1238"/>
      <c r="E30" s="1238"/>
      <c r="F30" s="1194"/>
      <c r="G30" s="1194"/>
      <c r="H30" s="1194"/>
    </row>
    <row r="31" spans="1:8" ht="12.75">
      <c r="A31" s="1236"/>
      <c r="B31" s="1236"/>
      <c r="C31" s="1236"/>
      <c r="D31" s="1236"/>
      <c r="E31" s="1236"/>
      <c r="F31" s="1194"/>
      <c r="G31" s="1194"/>
      <c r="H31" s="1194"/>
    </row>
    <row r="32" spans="1:8" ht="12.75">
      <c r="A32" s="1236"/>
      <c r="B32" s="1236"/>
      <c r="C32" s="1236"/>
      <c r="D32" s="1236"/>
      <c r="E32" s="1236"/>
      <c r="F32" s="1194"/>
      <c r="G32" s="1194"/>
      <c r="H32" s="1194"/>
    </row>
    <row r="33" spans="1:8" ht="12.75">
      <c r="A33" s="1236"/>
      <c r="B33" s="1236"/>
      <c r="C33" s="1236"/>
      <c r="D33" s="1236"/>
      <c r="E33" s="1236"/>
      <c r="F33" s="1194"/>
      <c r="G33" s="1194"/>
      <c r="H33" s="1194"/>
    </row>
    <row r="34" spans="1:8" ht="12.75">
      <c r="A34" s="1236"/>
      <c r="B34" s="1236"/>
      <c r="C34" s="1236"/>
      <c r="D34" s="1236"/>
      <c r="E34" s="1236"/>
      <c r="F34" s="1194"/>
      <c r="G34" s="1194"/>
      <c r="H34" s="1194"/>
    </row>
    <row r="35" spans="1:8" ht="12.75">
      <c r="A35" s="1236" t="s">
        <v>1025</v>
      </c>
      <c r="B35" s="1237" t="s">
        <v>1000</v>
      </c>
      <c r="C35" s="1237">
        <v>2590</v>
      </c>
      <c r="D35" s="1236"/>
      <c r="E35" s="1236"/>
      <c r="F35" s="1194"/>
      <c r="G35" s="1194"/>
      <c r="H35" s="1194"/>
    </row>
    <row r="36" spans="1:8" ht="13.5">
      <c r="A36" s="1236"/>
      <c r="B36" s="1292" t="s">
        <v>1040</v>
      </c>
      <c r="C36" s="1236"/>
      <c r="D36" s="1236"/>
      <c r="E36" s="1236"/>
      <c r="F36" s="1194"/>
      <c r="G36" s="1194"/>
      <c r="H36" s="1194"/>
    </row>
    <row r="37" spans="1:8" ht="12.75">
      <c r="A37" s="1236"/>
      <c r="B37" s="1236" t="s">
        <v>255</v>
      </c>
      <c r="C37" s="1236">
        <v>500</v>
      </c>
      <c r="D37" s="1236"/>
      <c r="E37" s="1236"/>
      <c r="F37" s="1194"/>
      <c r="G37" s="1194"/>
      <c r="H37" s="1194"/>
    </row>
    <row r="38" spans="1:8" ht="12.75">
      <c r="A38" s="1236"/>
      <c r="B38" s="1236" t="s">
        <v>1041</v>
      </c>
      <c r="C38" s="1236">
        <v>300</v>
      </c>
      <c r="D38" s="1236"/>
      <c r="E38" s="1236"/>
      <c r="F38" s="1194"/>
      <c r="G38" s="1194"/>
      <c r="H38" s="1194"/>
    </row>
    <row r="39" spans="1:8" ht="12.75">
      <c r="A39" s="1236"/>
      <c r="B39" s="1236" t="s">
        <v>1127</v>
      </c>
      <c r="C39" s="1236">
        <v>0</v>
      </c>
      <c r="D39" s="1236"/>
      <c r="E39" s="1236"/>
      <c r="F39" s="1194"/>
      <c r="G39" s="1194"/>
      <c r="H39" s="1194"/>
    </row>
    <row r="40" spans="1:8" ht="12.75">
      <c r="A40" s="1236"/>
      <c r="B40" s="1236" t="s">
        <v>1128</v>
      </c>
      <c r="C40" s="1236">
        <v>0</v>
      </c>
      <c r="D40" s="1236"/>
      <c r="E40" s="1236"/>
      <c r="F40" s="1194"/>
      <c r="G40" s="1194"/>
      <c r="H40" s="1194"/>
    </row>
    <row r="41" spans="1:8" ht="12.75">
      <c r="A41" s="1236"/>
      <c r="B41" s="1236" t="s">
        <v>1042</v>
      </c>
      <c r="C41" s="1236">
        <v>500</v>
      </c>
      <c r="D41" s="1236"/>
      <c r="E41" s="1236"/>
      <c r="F41" s="1194"/>
      <c r="G41" s="1194"/>
      <c r="H41" s="1194"/>
    </row>
    <row r="42" spans="1:8" ht="12.75">
      <c r="A42" s="1236"/>
      <c r="B42" s="1236" t="s">
        <v>1313</v>
      </c>
      <c r="C42" s="1236">
        <v>100</v>
      </c>
      <c r="D42" s="1236"/>
      <c r="E42" s="1236"/>
      <c r="F42" s="1194"/>
      <c r="G42" s="1194"/>
      <c r="H42" s="1194"/>
    </row>
    <row r="43" spans="1:8" ht="12.75">
      <c r="A43" s="1236"/>
      <c r="B43" s="1236" t="s">
        <v>1314</v>
      </c>
      <c r="C43" s="1236">
        <v>150</v>
      </c>
      <c r="D43" s="1236"/>
      <c r="E43" s="1236"/>
      <c r="F43" s="1194"/>
      <c r="G43" s="1194"/>
      <c r="H43" s="1194"/>
    </row>
    <row r="44" spans="1:8" ht="12.75">
      <c r="A44" s="1236"/>
      <c r="B44" s="1236" t="s">
        <v>259</v>
      </c>
      <c r="C44" s="1236">
        <v>1040</v>
      </c>
      <c r="D44" s="1236"/>
      <c r="E44" s="1236"/>
      <c r="G44" s="1194"/>
      <c r="H44" s="1194"/>
    </row>
    <row r="45" spans="1:8" ht="12.75">
      <c r="A45" s="1236"/>
      <c r="B45" s="1236"/>
      <c r="C45" s="1236"/>
      <c r="D45" s="1236"/>
      <c r="E45" s="1236"/>
      <c r="F45" s="1194"/>
      <c r="G45" s="1194"/>
      <c r="H45" s="1194"/>
    </row>
    <row r="46" spans="1:8" ht="12.75">
      <c r="A46" s="1333"/>
      <c r="B46" s="1333"/>
      <c r="C46" s="1333"/>
      <c r="D46" s="1333"/>
      <c r="E46" s="1333"/>
      <c r="F46" s="1194"/>
      <c r="G46" s="1194"/>
      <c r="H46" s="1194"/>
    </row>
    <row r="47" spans="1:8" ht="12.75">
      <c r="A47" s="1317"/>
      <c r="B47" s="1317"/>
      <c r="C47" s="1317"/>
      <c r="D47" s="1317"/>
      <c r="E47" s="1317"/>
      <c r="F47" s="1194"/>
      <c r="G47" s="1194"/>
      <c r="H47" s="1194"/>
    </row>
    <row r="48" spans="1:8" ht="12.75">
      <c r="A48" s="1317"/>
      <c r="B48" s="1317"/>
      <c r="C48" s="1317"/>
      <c r="D48" s="1317"/>
      <c r="E48" s="1317"/>
      <c r="F48" s="1194"/>
      <c r="G48" s="1194"/>
      <c r="H48" s="1194"/>
    </row>
    <row r="49" spans="1:8" ht="12.75">
      <c r="A49" s="1194"/>
      <c r="B49" s="1194"/>
      <c r="C49" s="1194"/>
      <c r="D49" s="1194"/>
      <c r="E49" s="1194"/>
      <c r="F49" s="1194"/>
      <c r="G49" s="1194"/>
      <c r="H49" s="1194"/>
    </row>
    <row r="50" spans="1:8" ht="12.75">
      <c r="A50" s="1194"/>
      <c r="B50" s="1194"/>
      <c r="C50" s="1194"/>
      <c r="D50" s="1194"/>
      <c r="E50" s="1194"/>
      <c r="F50" s="1194"/>
      <c r="G50" s="1194"/>
      <c r="H50" s="1194"/>
    </row>
    <row r="51" spans="1:8" ht="12.75">
      <c r="A51" s="1194"/>
      <c r="B51" s="1194"/>
      <c r="C51" s="1194"/>
      <c r="D51" s="1194"/>
      <c r="E51" s="1194"/>
      <c r="F51" s="1194"/>
      <c r="G51" s="1194"/>
      <c r="H51" s="1194"/>
    </row>
    <row r="52" spans="1:8" ht="12.75">
      <c r="A52" s="1194"/>
      <c r="B52" s="1194"/>
      <c r="C52" s="1194"/>
      <c r="D52" s="1194"/>
      <c r="E52" s="1194"/>
      <c r="F52" s="1194"/>
      <c r="G52" s="1194"/>
      <c r="H52" s="1194"/>
    </row>
    <row r="53" spans="1:8" ht="12.75">
      <c r="A53" s="1194"/>
      <c r="B53" s="1194"/>
      <c r="C53" s="1194"/>
      <c r="D53" s="1194"/>
      <c r="E53" s="1194"/>
      <c r="F53" s="1194"/>
      <c r="G53" s="1194"/>
      <c r="H53" s="1194"/>
    </row>
    <row r="54" spans="1:8" ht="12.75">
      <c r="A54" s="1194"/>
      <c r="B54" s="1194"/>
      <c r="C54" s="1194"/>
      <c r="D54" s="1194"/>
      <c r="E54" s="1194"/>
      <c r="F54" s="1194"/>
      <c r="G54" s="1194"/>
      <c r="H54" s="1194"/>
    </row>
    <row r="55" spans="1:8" ht="12.75">
      <c r="A55" s="1194"/>
      <c r="B55" s="1194"/>
      <c r="C55" s="1194"/>
      <c r="D55" s="1194"/>
      <c r="E55" s="1194"/>
      <c r="F55" s="1194"/>
      <c r="G55" s="1194"/>
      <c r="H55" s="1194"/>
    </row>
    <row r="56" spans="1:8" ht="12.75">
      <c r="A56" s="1194"/>
      <c r="B56" s="1194"/>
      <c r="C56" s="1194"/>
      <c r="D56" s="1194"/>
      <c r="E56" s="1194"/>
      <c r="F56" s="1194"/>
      <c r="G56" s="1194"/>
      <c r="H56" s="1194"/>
    </row>
    <row r="57" spans="1:8" ht="12.75">
      <c r="A57" s="1194"/>
      <c r="B57" s="1194"/>
      <c r="C57" s="1194"/>
      <c r="D57" s="1194"/>
      <c r="E57" s="1194"/>
      <c r="F57" s="1194"/>
      <c r="G57" s="1194"/>
      <c r="H57" s="1194"/>
    </row>
    <row r="58" spans="1:8" ht="12.75">
      <c r="A58" s="1194"/>
      <c r="B58" s="1194"/>
      <c r="C58" s="1194"/>
      <c r="D58" s="1194"/>
      <c r="E58" s="1194"/>
      <c r="F58" s="1194"/>
      <c r="G58" s="1194"/>
      <c r="H58" s="1194"/>
    </row>
    <row r="59" spans="1:8" ht="12.75">
      <c r="A59" s="1194"/>
      <c r="B59" s="1194"/>
      <c r="C59" s="1194"/>
      <c r="D59" s="1194"/>
      <c r="E59" s="1194"/>
      <c r="F59" s="1194"/>
      <c r="G59" s="1194"/>
      <c r="H59" s="1194"/>
    </row>
    <row r="60" spans="1:8" ht="12.75">
      <c r="A60" s="1194"/>
      <c r="B60" s="1194"/>
      <c r="C60" s="1194"/>
      <c r="D60" s="1194"/>
      <c r="E60" s="1194"/>
      <c r="F60" s="1194"/>
      <c r="G60" s="1194"/>
      <c r="H60" s="1194"/>
    </row>
    <row r="61" spans="1:8" ht="12.75">
      <c r="A61" s="1194"/>
      <c r="B61" s="1194"/>
      <c r="C61" s="1194"/>
      <c r="D61" s="1194"/>
      <c r="E61" s="1194"/>
      <c r="F61" s="1194"/>
      <c r="G61" s="1194"/>
      <c r="H61" s="1194"/>
    </row>
    <row r="62" spans="1:8" ht="12.75">
      <c r="A62" s="1194"/>
      <c r="B62" s="1194"/>
      <c r="C62" s="1194"/>
      <c r="D62" s="1194"/>
      <c r="E62" s="1194"/>
      <c r="F62" s="1194"/>
      <c r="G62" s="1194"/>
      <c r="H62" s="1194"/>
    </row>
    <row r="63" spans="1:8" ht="12.75">
      <c r="A63" s="1194"/>
      <c r="B63" s="1194"/>
      <c r="C63" s="1194"/>
      <c r="D63" s="1194"/>
      <c r="E63" s="1194"/>
      <c r="F63" s="1194"/>
      <c r="G63" s="1194"/>
      <c r="H63" s="1194"/>
    </row>
    <row r="64" spans="1:8" ht="12.75">
      <c r="A64" s="1194"/>
      <c r="B64" s="1194"/>
      <c r="C64" s="1194"/>
      <c r="D64" s="1194"/>
      <c r="E64" s="1194"/>
      <c r="F64" s="1194"/>
      <c r="G64" s="1194"/>
      <c r="H64" s="1194"/>
    </row>
    <row r="65" spans="1:8" ht="12.75">
      <c r="A65" s="1194"/>
      <c r="B65" s="1194"/>
      <c r="C65" s="1194"/>
      <c r="D65" s="1194"/>
      <c r="E65" s="1194"/>
      <c r="F65" s="1194"/>
      <c r="G65" s="1194"/>
      <c r="H65" s="1194"/>
    </row>
    <row r="66" spans="1:8" ht="12.75">
      <c r="A66" s="1194"/>
      <c r="B66" s="1194"/>
      <c r="C66" s="1194"/>
      <c r="D66" s="1194"/>
      <c r="E66" s="1194"/>
      <c r="F66" s="1194"/>
      <c r="G66" s="1194"/>
      <c r="H66" s="1194"/>
    </row>
    <row r="67" spans="1:8" ht="12.75">
      <c r="A67" s="1194"/>
      <c r="B67" s="1194"/>
      <c r="C67" s="1194"/>
      <c r="D67" s="1194"/>
      <c r="E67" s="1194"/>
      <c r="F67" s="1194"/>
      <c r="G67" s="1194"/>
      <c r="H67" s="1194"/>
    </row>
    <row r="68" spans="1:8" ht="12.75">
      <c r="A68" s="1194"/>
      <c r="B68" s="1194"/>
      <c r="C68" s="1194"/>
      <c r="D68" s="1194"/>
      <c r="E68" s="1194"/>
      <c r="F68" s="1194"/>
      <c r="G68" s="1194"/>
      <c r="H68" s="1194"/>
    </row>
    <row r="69" spans="1:8" ht="12.75">
      <c r="A69" s="1194"/>
      <c r="B69" s="1194"/>
      <c r="C69" s="1194"/>
      <c r="D69" s="1194"/>
      <c r="E69" s="1194"/>
      <c r="F69" s="1194"/>
      <c r="G69" s="1194"/>
      <c r="H69" s="1194"/>
    </row>
    <row r="70" spans="1:8" ht="12.75">
      <c r="A70" s="1194"/>
      <c r="B70" s="1194"/>
      <c r="C70" s="1194"/>
      <c r="D70" s="1194"/>
      <c r="E70" s="1194"/>
      <c r="F70" s="1194"/>
      <c r="G70" s="1194"/>
      <c r="H70" s="1194"/>
    </row>
    <row r="71" spans="1:8" ht="12.75">
      <c r="A71" s="1194"/>
      <c r="B71" s="1194"/>
      <c r="C71" s="1194"/>
      <c r="D71" s="1194"/>
      <c r="E71" s="1194"/>
      <c r="F71" s="1194"/>
      <c r="G71" s="1194"/>
      <c r="H71" s="1194"/>
    </row>
    <row r="72" spans="1:8" ht="12.75">
      <c r="A72" s="1194"/>
      <c r="B72" s="1194"/>
      <c r="C72" s="1194"/>
      <c r="D72" s="1194"/>
      <c r="E72" s="1194"/>
      <c r="F72" s="1194"/>
      <c r="G72" s="1194"/>
      <c r="H72" s="1194"/>
    </row>
    <row r="73" spans="1:8" ht="12.75">
      <c r="A73" s="1194"/>
      <c r="B73" s="1194"/>
      <c r="C73" s="1194"/>
      <c r="D73" s="1194"/>
      <c r="E73" s="1194"/>
      <c r="F73" s="1194"/>
      <c r="G73" s="1194"/>
      <c r="H73" s="1194"/>
    </row>
    <row r="74" spans="1:8" ht="12.75">
      <c r="A74" s="1194"/>
      <c r="B74" s="1194"/>
      <c r="C74" s="1194"/>
      <c r="D74" s="1194"/>
      <c r="E74" s="1194"/>
      <c r="F74" s="1194"/>
      <c r="G74" s="1194"/>
      <c r="H74" s="1194"/>
    </row>
    <row r="75" spans="1:8" ht="12.75">
      <c r="A75" s="1194"/>
      <c r="B75" s="1194"/>
      <c r="C75" s="1194"/>
      <c r="D75" s="1194"/>
      <c r="E75" s="1194"/>
      <c r="F75" s="1194"/>
      <c r="G75" s="1194"/>
      <c r="H75" s="1194"/>
    </row>
    <row r="76" spans="1:8" ht="12.75">
      <c r="A76" s="1194"/>
      <c r="B76" s="1194"/>
      <c r="C76" s="1194"/>
      <c r="D76" s="1194"/>
      <c r="E76" s="1194"/>
      <c r="F76" s="1194"/>
      <c r="G76" s="1194"/>
      <c r="H76" s="1194"/>
    </row>
    <row r="77" spans="1:8" ht="12.75">
      <c r="A77" s="1194"/>
      <c r="B77" s="1194"/>
      <c r="C77" s="1194"/>
      <c r="D77" s="1194"/>
      <c r="E77" s="1194"/>
      <c r="F77" s="1194"/>
      <c r="G77" s="1194"/>
      <c r="H77" s="1194"/>
    </row>
    <row r="78" spans="1:8" ht="12.75">
      <c r="A78" s="1194"/>
      <c r="B78" s="1194"/>
      <c r="C78" s="1194"/>
      <c r="D78" s="1194"/>
      <c r="E78" s="1194"/>
      <c r="F78" s="1194"/>
      <c r="G78" s="1194"/>
      <c r="H78" s="1194"/>
    </row>
    <row r="79" spans="1:8" ht="12.75">
      <c r="A79" s="1194"/>
      <c r="B79" s="1194"/>
      <c r="C79" s="1194"/>
      <c r="D79" s="1194"/>
      <c r="E79" s="1194"/>
      <c r="F79" s="1194"/>
      <c r="G79" s="1194"/>
      <c r="H79" s="1194"/>
    </row>
    <row r="80" spans="1:8" ht="12.75">
      <c r="A80" s="1194"/>
      <c r="B80" s="1194"/>
      <c r="C80" s="1194"/>
      <c r="D80" s="1194"/>
      <c r="E80" s="1194"/>
      <c r="F80" s="1194"/>
      <c r="G80" s="1194"/>
      <c r="H80" s="1194"/>
    </row>
    <row r="81" spans="1:8" ht="12.75">
      <c r="A81" s="1194"/>
      <c r="B81" s="1194"/>
      <c r="C81" s="1194"/>
      <c r="D81" s="1194"/>
      <c r="E81" s="1194"/>
      <c r="F81" s="1194"/>
      <c r="G81" s="1194"/>
      <c r="H81" s="1194"/>
    </row>
    <row r="82" spans="1:8" ht="12.75">
      <c r="A82" s="1194"/>
      <c r="B82" s="1194"/>
      <c r="C82" s="1194"/>
      <c r="D82" s="1194"/>
      <c r="E82" s="1194"/>
      <c r="F82" s="1194"/>
      <c r="G82" s="1194"/>
      <c r="H82" s="1194"/>
    </row>
    <row r="83" spans="1:8" ht="12.75">
      <c r="A83" s="1194"/>
      <c r="B83" s="1194"/>
      <c r="C83" s="1194"/>
      <c r="D83" s="1194"/>
      <c r="E83" s="1194"/>
      <c r="F83" s="1194"/>
      <c r="G83" s="1194"/>
      <c r="H83" s="1194"/>
    </row>
    <row r="84" spans="1:8" ht="12.75">
      <c r="A84" s="1194"/>
      <c r="B84" s="1194"/>
      <c r="C84" s="1194"/>
      <c r="D84" s="1194"/>
      <c r="E84" s="1194"/>
      <c r="F84" s="1194"/>
      <c r="G84" s="1194"/>
      <c r="H84" s="1194"/>
    </row>
    <row r="85" spans="1:8" ht="12.75">
      <c r="A85" s="1194"/>
      <c r="B85" s="1194"/>
      <c r="C85" s="1194"/>
      <c r="D85" s="1194"/>
      <c r="E85" s="1194"/>
      <c r="F85" s="1194"/>
      <c r="G85" s="1194"/>
      <c r="H85" s="1194"/>
    </row>
    <row r="86" spans="1:8" ht="12.75">
      <c r="A86" s="1194"/>
      <c r="B86" s="1194"/>
      <c r="C86" s="1194"/>
      <c r="D86" s="1194"/>
      <c r="E86" s="1194"/>
      <c r="F86" s="1194"/>
      <c r="G86" s="1194"/>
      <c r="H86" s="1194"/>
    </row>
    <row r="87" spans="1:8" ht="12.75">
      <c r="A87" s="1194"/>
      <c r="B87" s="1194"/>
      <c r="C87" s="1194"/>
      <c r="D87" s="1194"/>
      <c r="E87" s="1194"/>
      <c r="F87" s="1194"/>
      <c r="G87" s="1194"/>
      <c r="H87" s="1194"/>
    </row>
    <row r="88" spans="1:8" ht="12.75">
      <c r="A88" s="1194"/>
      <c r="B88" s="1194"/>
      <c r="C88" s="1194"/>
      <c r="D88" s="1194"/>
      <c r="E88" s="1194"/>
      <c r="F88" s="1194"/>
      <c r="G88" s="1194"/>
      <c r="H88" s="1194"/>
    </row>
    <row r="89" spans="1:8" ht="12.75">
      <c r="A89" s="1194"/>
      <c r="B89" s="1194"/>
      <c r="C89" s="1194"/>
      <c r="D89" s="1194"/>
      <c r="E89" s="1194"/>
      <c r="F89" s="1194"/>
      <c r="G89" s="1194"/>
      <c r="H89" s="1194"/>
    </row>
    <row r="90" spans="1:8" ht="12.75">
      <c r="A90" s="1194"/>
      <c r="B90" s="1194"/>
      <c r="C90" s="1194"/>
      <c r="D90" s="1194"/>
      <c r="E90" s="1194"/>
      <c r="F90" s="1194"/>
      <c r="G90" s="1194"/>
      <c r="H90" s="1194"/>
    </row>
    <row r="91" spans="1:8" ht="12.75">
      <c r="A91" s="1194"/>
      <c r="B91" s="1194"/>
      <c r="C91" s="1194"/>
      <c r="D91" s="1194"/>
      <c r="E91" s="1194"/>
      <c r="F91" s="1194"/>
      <c r="G91" s="1194"/>
      <c r="H91" s="1194"/>
    </row>
    <row r="92" spans="1:8" ht="12.75">
      <c r="A92" s="1194"/>
      <c r="B92" s="1194"/>
      <c r="C92" s="1194"/>
      <c r="D92" s="1194"/>
      <c r="E92" s="1194"/>
      <c r="F92" s="1194"/>
      <c r="G92" s="1194"/>
      <c r="H92" s="1194"/>
    </row>
    <row r="93" spans="1:8" ht="12.75">
      <c r="A93" s="1194"/>
      <c r="B93" s="1194"/>
      <c r="C93" s="1194"/>
      <c r="D93" s="1194"/>
      <c r="E93" s="1194"/>
      <c r="F93" s="1194"/>
      <c r="G93" s="1194"/>
      <c r="H93" s="1194"/>
    </row>
    <row r="94" spans="1:8" ht="12.75">
      <c r="A94" s="1194"/>
      <c r="B94" s="1194"/>
      <c r="C94" s="1194"/>
      <c r="D94" s="1194"/>
      <c r="E94" s="1194"/>
      <c r="F94" s="1194"/>
      <c r="G94" s="1194"/>
      <c r="H94" s="1194"/>
    </row>
    <row r="95" spans="1:8" ht="12.75">
      <c r="A95" s="1194"/>
      <c r="B95" s="1194"/>
      <c r="C95" s="1194"/>
      <c r="D95" s="1194"/>
      <c r="E95" s="1194"/>
      <c r="F95" s="1194"/>
      <c r="G95" s="1194"/>
      <c r="H95" s="1194"/>
    </row>
    <row r="96" spans="1:8" ht="12.75">
      <c r="A96" s="1194"/>
      <c r="B96" s="1194"/>
      <c r="C96" s="1194"/>
      <c r="D96" s="1194"/>
      <c r="E96" s="1194"/>
      <c r="F96" s="1194"/>
      <c r="G96" s="1194"/>
      <c r="H96" s="1194"/>
    </row>
    <row r="97" spans="1:8" ht="12.75">
      <c r="A97" s="1194"/>
      <c r="B97" s="1194"/>
      <c r="C97" s="1194"/>
      <c r="D97" s="1194"/>
      <c r="E97" s="1194"/>
      <c r="F97" s="1194"/>
      <c r="G97" s="1194"/>
      <c r="H97" s="1194"/>
    </row>
    <row r="98" spans="1:8" ht="12.75">
      <c r="A98" s="1194"/>
      <c r="B98" s="1194"/>
      <c r="C98" s="1194"/>
      <c r="D98" s="1194"/>
      <c r="E98" s="1194"/>
      <c r="F98" s="1194"/>
      <c r="G98" s="1194"/>
      <c r="H98" s="1194"/>
    </row>
    <row r="99" spans="1:8" ht="12.75">
      <c r="A99" s="1194"/>
      <c r="B99" s="1194"/>
      <c r="C99" s="1194"/>
      <c r="D99" s="1194"/>
      <c r="E99" s="1194"/>
      <c r="F99" s="1194"/>
      <c r="G99" s="1194"/>
      <c r="H99" s="1194"/>
    </row>
    <row r="100" spans="1:8" ht="12.75">
      <c r="A100" s="1194"/>
      <c r="B100" s="1194"/>
      <c r="C100" s="1194"/>
      <c r="D100" s="1194"/>
      <c r="E100" s="1194"/>
      <c r="F100" s="1194"/>
      <c r="G100" s="1194"/>
      <c r="H100" s="1194"/>
    </row>
    <row r="101" spans="1:8" ht="12.75">
      <c r="A101" s="1194"/>
      <c r="B101" s="1194"/>
      <c r="C101" s="1194"/>
      <c r="D101" s="1194"/>
      <c r="E101" s="1194"/>
      <c r="F101" s="1194"/>
      <c r="G101" s="1194"/>
      <c r="H101" s="1194"/>
    </row>
    <row r="102" spans="1:8" ht="12.75">
      <c r="A102" s="1194"/>
      <c r="B102" s="1194"/>
      <c r="C102" s="1194"/>
      <c r="D102" s="1194"/>
      <c r="E102" s="1194"/>
      <c r="F102" s="1194"/>
      <c r="G102" s="1194"/>
      <c r="H102" s="1194"/>
    </row>
    <row r="103" spans="1:8" ht="12.75">
      <c r="A103" s="1194"/>
      <c r="B103" s="1194"/>
      <c r="C103" s="1194"/>
      <c r="D103" s="1194"/>
      <c r="E103" s="1194"/>
      <c r="F103" s="1194"/>
      <c r="G103" s="1194"/>
      <c r="H103" s="1194"/>
    </row>
    <row r="104" spans="1:8" ht="12.75">
      <c r="A104" s="1194"/>
      <c r="B104" s="1194"/>
      <c r="C104" s="1194"/>
      <c r="D104" s="1194"/>
      <c r="E104" s="1194"/>
      <c r="F104" s="1194"/>
      <c r="G104" s="1194"/>
      <c r="H104" s="1194"/>
    </row>
    <row r="105" spans="1:8" ht="12.75">
      <c r="A105" s="1194"/>
      <c r="B105" s="1194"/>
      <c r="C105" s="1194"/>
      <c r="D105" s="1194"/>
      <c r="E105" s="1194"/>
      <c r="F105" s="1194"/>
      <c r="G105" s="1194"/>
      <c r="H105" s="1194"/>
    </row>
    <row r="106" spans="1:8" ht="12.75">
      <c r="A106" s="1194"/>
      <c r="B106" s="1194"/>
      <c r="C106" s="1194"/>
      <c r="D106" s="1194"/>
      <c r="E106" s="1194"/>
      <c r="F106" s="1194"/>
      <c r="G106" s="1194"/>
      <c r="H106" s="1194"/>
    </row>
    <row r="107" spans="1:8" ht="12.75">
      <c r="A107" s="1194"/>
      <c r="B107" s="1194"/>
      <c r="C107" s="1194"/>
      <c r="D107" s="1194"/>
      <c r="E107" s="1194"/>
      <c r="F107" s="1194"/>
      <c r="G107" s="1194"/>
      <c r="H107" s="1194"/>
    </row>
    <row r="108" spans="1:8" ht="12.75">
      <c r="A108" s="1194"/>
      <c r="B108" s="1194"/>
      <c r="C108" s="1194"/>
      <c r="D108" s="1194"/>
      <c r="E108" s="1194"/>
      <c r="F108" s="1194"/>
      <c r="G108" s="1194"/>
      <c r="H108" s="1194"/>
    </row>
    <row r="109" spans="1:8" ht="12.75">
      <c r="A109" s="1194"/>
      <c r="B109" s="1194"/>
      <c r="C109" s="1194"/>
      <c r="D109" s="1194"/>
      <c r="E109" s="1194"/>
      <c r="F109" s="1194"/>
      <c r="G109" s="1194"/>
      <c r="H109" s="1194"/>
    </row>
    <row r="110" spans="1:8" ht="12.75">
      <c r="A110" s="1194"/>
      <c r="B110" s="1194"/>
      <c r="C110" s="1194"/>
      <c r="D110" s="1194"/>
      <c r="E110" s="1194"/>
      <c r="F110" s="1194"/>
      <c r="G110" s="1194"/>
      <c r="H110" s="1194"/>
    </row>
    <row r="111" spans="1:8" ht="12.75">
      <c r="A111" s="1194"/>
      <c r="B111" s="1194"/>
      <c r="C111" s="1194"/>
      <c r="D111" s="1194"/>
      <c r="E111" s="1194"/>
      <c r="F111" s="1194"/>
      <c r="G111" s="1194"/>
      <c r="H111" s="1194"/>
    </row>
    <row r="112" spans="1:8" ht="12.75">
      <c r="A112" s="1194"/>
      <c r="B112" s="1194"/>
      <c r="C112" s="1194"/>
      <c r="D112" s="1194"/>
      <c r="E112" s="1194"/>
      <c r="F112" s="1194"/>
      <c r="G112" s="1194"/>
      <c r="H112" s="1194"/>
    </row>
    <row r="113" spans="1:8" ht="12.75">
      <c r="A113" s="1194"/>
      <c r="B113" s="1194"/>
      <c r="C113" s="1194"/>
      <c r="D113" s="1194"/>
      <c r="E113" s="1194"/>
      <c r="F113" s="1194"/>
      <c r="G113" s="1194"/>
      <c r="H113" s="1194"/>
    </row>
    <row r="114" spans="1:8" ht="12.75">
      <c r="A114" s="1194"/>
      <c r="B114" s="1194"/>
      <c r="C114" s="1194"/>
      <c r="D114" s="1194"/>
      <c r="E114" s="1194"/>
      <c r="F114" s="1194"/>
      <c r="G114" s="1194"/>
      <c r="H114" s="1194"/>
    </row>
    <row r="115" spans="1:8" ht="12.75">
      <c r="A115" s="1194"/>
      <c r="B115" s="1194"/>
      <c r="C115" s="1194"/>
      <c r="D115" s="1194"/>
      <c r="E115" s="1194"/>
      <c r="F115" s="1194"/>
      <c r="G115" s="1194"/>
      <c r="H115" s="1194"/>
    </row>
    <row r="116" spans="1:8" ht="12.75">
      <c r="A116" s="1194"/>
      <c r="B116" s="1194"/>
      <c r="C116" s="1194"/>
      <c r="D116" s="1194"/>
      <c r="E116" s="1194"/>
      <c r="F116" s="1194"/>
      <c r="G116" s="1194"/>
      <c r="H116" s="1194"/>
    </row>
    <row r="117" spans="1:8" ht="12.75">
      <c r="A117" s="1194"/>
      <c r="B117" s="1194"/>
      <c r="C117" s="1194"/>
      <c r="D117" s="1194"/>
      <c r="E117" s="1194"/>
      <c r="F117" s="1194"/>
      <c r="G117" s="1194"/>
      <c r="H117" s="1194"/>
    </row>
    <row r="118" spans="1:8" ht="12.75">
      <c r="A118" s="1194"/>
      <c r="B118" s="1194"/>
      <c r="C118" s="1194"/>
      <c r="D118" s="1194"/>
      <c r="E118" s="1194"/>
      <c r="F118" s="1194"/>
      <c r="G118" s="1194"/>
      <c r="H118" s="1194"/>
    </row>
    <row r="119" spans="1:8" ht="12.75">
      <c r="A119" s="1194"/>
      <c r="B119" s="1194"/>
      <c r="C119" s="1194"/>
      <c r="D119" s="1194"/>
      <c r="E119" s="1194"/>
      <c r="F119" s="1194"/>
      <c r="G119" s="1194"/>
      <c r="H119" s="1194"/>
    </row>
    <row r="120" spans="1:8" ht="12.75">
      <c r="A120" s="1194"/>
      <c r="B120" s="1194"/>
      <c r="C120" s="1194"/>
      <c r="D120" s="1194"/>
      <c r="E120" s="1194"/>
      <c r="F120" s="1194"/>
      <c r="G120" s="1194"/>
      <c r="H120" s="1194"/>
    </row>
    <row r="121" spans="1:8" ht="12.75">
      <c r="A121" s="1194"/>
      <c r="B121" s="1194"/>
      <c r="C121" s="1194"/>
      <c r="D121" s="1194"/>
      <c r="E121" s="1194"/>
      <c r="F121" s="1194"/>
      <c r="G121" s="1194"/>
      <c r="H121" s="1194"/>
    </row>
    <row r="122" spans="1:8" ht="12.75">
      <c r="A122" s="1194"/>
      <c r="B122" s="1194"/>
      <c r="C122" s="1194"/>
      <c r="D122" s="1194"/>
      <c r="E122" s="1194"/>
      <c r="F122" s="1194"/>
      <c r="G122" s="1194"/>
      <c r="H122" s="1194"/>
    </row>
    <row r="123" spans="1:8" ht="12.75">
      <c r="A123" s="1194"/>
      <c r="B123" s="1194"/>
      <c r="C123" s="1194"/>
      <c r="D123" s="1194"/>
      <c r="E123" s="1194"/>
      <c r="F123" s="1194"/>
      <c r="G123" s="1194"/>
      <c r="H123" s="1194"/>
    </row>
    <row r="124" spans="1:8" ht="12.75">
      <c r="A124" s="1194"/>
      <c r="B124" s="1194"/>
      <c r="C124" s="1194"/>
      <c r="D124" s="1194"/>
      <c r="E124" s="1194"/>
      <c r="F124" s="1194"/>
      <c r="G124" s="1194"/>
      <c r="H124" s="1194"/>
    </row>
    <row r="125" spans="1:8" ht="12.75">
      <c r="A125" s="1194"/>
      <c r="B125" s="1194"/>
      <c r="C125" s="1194"/>
      <c r="D125" s="1194"/>
      <c r="E125" s="1194"/>
      <c r="F125" s="1194"/>
      <c r="G125" s="1194"/>
      <c r="H125" s="1194"/>
    </row>
    <row r="126" spans="1:8" ht="12.75">
      <c r="A126" s="1194"/>
      <c r="B126" s="1194"/>
      <c r="C126" s="1194"/>
      <c r="D126" s="1194"/>
      <c r="E126" s="1194"/>
      <c r="F126" s="1194"/>
      <c r="G126" s="1194"/>
      <c r="H126" s="1194"/>
    </row>
    <row r="127" spans="1:8" ht="12.75">
      <c r="A127" s="1194"/>
      <c r="B127" s="1194"/>
      <c r="C127" s="1194"/>
      <c r="D127" s="1194"/>
      <c r="E127" s="1194"/>
      <c r="F127" s="1194"/>
      <c r="G127" s="1194"/>
      <c r="H127" s="1194"/>
    </row>
    <row r="128" spans="1:8" ht="12.75">
      <c r="A128" s="1194"/>
      <c r="B128" s="1194"/>
      <c r="C128" s="1194"/>
      <c r="D128" s="1194"/>
      <c r="E128" s="1194"/>
      <c r="F128" s="1194"/>
      <c r="G128" s="1194"/>
      <c r="H128" s="1194"/>
    </row>
    <row r="129" spans="1:8" ht="12.75">
      <c r="A129" s="1194"/>
      <c r="B129" s="1194"/>
      <c r="C129" s="1194"/>
      <c r="D129" s="1194"/>
      <c r="E129" s="1194"/>
      <c r="F129" s="1194"/>
      <c r="G129" s="1194"/>
      <c r="H129" s="1194"/>
    </row>
    <row r="130" spans="1:8" ht="12.75">
      <c r="A130" s="1194"/>
      <c r="B130" s="1194"/>
      <c r="C130" s="1194"/>
      <c r="D130" s="1194"/>
      <c r="E130" s="1194"/>
      <c r="F130" s="1194"/>
      <c r="G130" s="1194"/>
      <c r="H130" s="1194"/>
    </row>
    <row r="131" spans="1:8" ht="12.75">
      <c r="A131" s="1194"/>
      <c r="B131" s="1194"/>
      <c r="C131" s="1194"/>
      <c r="D131" s="1194"/>
      <c r="E131" s="1194"/>
      <c r="F131" s="1194"/>
      <c r="G131" s="1194"/>
      <c r="H131" s="1194"/>
    </row>
    <row r="132" spans="1:8" ht="12.75">
      <c r="A132" s="1194"/>
      <c r="B132" s="1194"/>
      <c r="C132" s="1194"/>
      <c r="D132" s="1194"/>
      <c r="E132" s="1194"/>
      <c r="F132" s="1194"/>
      <c r="G132" s="1194"/>
      <c r="H132" s="1194"/>
    </row>
    <row r="133" spans="1:8" ht="12.75">
      <c r="A133" s="1194"/>
      <c r="B133" s="1194"/>
      <c r="C133" s="1194"/>
      <c r="D133" s="1194"/>
      <c r="E133" s="1194"/>
      <c r="F133" s="1194"/>
      <c r="G133" s="1194"/>
      <c r="H133" s="1194"/>
    </row>
    <row r="134" spans="1:8" ht="12.75">
      <c r="A134" s="1194"/>
      <c r="B134" s="1194"/>
      <c r="C134" s="1194"/>
      <c r="D134" s="1194"/>
      <c r="E134" s="1194"/>
      <c r="F134" s="1194"/>
      <c r="G134" s="1194"/>
      <c r="H134" s="1194"/>
    </row>
    <row r="135" spans="1:8" ht="12.75">
      <c r="A135" s="1194"/>
      <c r="B135" s="1194"/>
      <c r="C135" s="1194"/>
      <c r="D135" s="1194"/>
      <c r="E135" s="1194"/>
      <c r="F135" s="1194"/>
      <c r="G135" s="1194"/>
      <c r="H135" s="1194"/>
    </row>
    <row r="136" spans="1:8" ht="12.75">
      <c r="A136" s="1194"/>
      <c r="B136" s="1194"/>
      <c r="C136" s="1194"/>
      <c r="D136" s="1194"/>
      <c r="E136" s="1194"/>
      <c r="F136" s="1194"/>
      <c r="G136" s="1194"/>
      <c r="H136" s="1194"/>
    </row>
    <row r="137" spans="1:8" ht="12.75">
      <c r="A137" s="1194"/>
      <c r="B137" s="1194"/>
      <c r="C137" s="1194"/>
      <c r="D137" s="1194"/>
      <c r="E137" s="1194"/>
      <c r="F137" s="1194"/>
      <c r="G137" s="1194"/>
      <c r="H137" s="1194"/>
    </row>
    <row r="138" spans="1:8" ht="12.75">
      <c r="A138" s="1194"/>
      <c r="B138" s="1194"/>
      <c r="C138" s="1194"/>
      <c r="D138" s="1194"/>
      <c r="E138" s="1194"/>
      <c r="F138" s="1194"/>
      <c r="G138" s="1194"/>
      <c r="H138" s="1194"/>
    </row>
    <row r="139" spans="1:8" ht="12.75">
      <c r="A139" s="1194"/>
      <c r="B139" s="1194"/>
      <c r="C139" s="1194"/>
      <c r="D139" s="1194"/>
      <c r="E139" s="1194"/>
      <c r="F139" s="1194"/>
      <c r="G139" s="1194"/>
      <c r="H139" s="1194"/>
    </row>
    <row r="140" spans="1:8" ht="12.75">
      <c r="A140" s="1194"/>
      <c r="B140" s="1194"/>
      <c r="C140" s="1194"/>
      <c r="D140" s="1194"/>
      <c r="E140" s="1194"/>
      <c r="F140" s="1194"/>
      <c r="G140" s="1194"/>
      <c r="H140" s="1194"/>
    </row>
    <row r="141" spans="1:8" ht="12.75">
      <c r="A141" s="1194"/>
      <c r="B141" s="1194"/>
      <c r="C141" s="1194"/>
      <c r="D141" s="1194"/>
      <c r="E141" s="1194"/>
      <c r="F141" s="1194"/>
      <c r="G141" s="1194"/>
      <c r="H141" s="1194"/>
    </row>
    <row r="142" spans="1:8" ht="12.75">
      <c r="A142" s="1194"/>
      <c r="B142" s="1194"/>
      <c r="C142" s="1194"/>
      <c r="D142" s="1194"/>
      <c r="E142" s="1194"/>
      <c r="F142" s="1194"/>
      <c r="G142" s="1194"/>
      <c r="H142" s="1194"/>
    </row>
    <row r="143" spans="1:8" ht="12.75">
      <c r="A143" s="1194"/>
      <c r="B143" s="1194"/>
      <c r="C143" s="1194"/>
      <c r="D143" s="1194"/>
      <c r="E143" s="1194"/>
      <c r="F143" s="1194"/>
      <c r="G143" s="1194"/>
      <c r="H143" s="1194"/>
    </row>
    <row r="144" spans="1:8" ht="12.75">
      <c r="A144" s="1194"/>
      <c r="B144" s="1194"/>
      <c r="C144" s="1194"/>
      <c r="D144" s="1194"/>
      <c r="E144" s="1194"/>
      <c r="F144" s="1194"/>
      <c r="G144" s="1194"/>
      <c r="H144" s="1194"/>
    </row>
    <row r="145" spans="1:8" ht="12.75">
      <c r="A145" s="1194"/>
      <c r="B145" s="1194"/>
      <c r="C145" s="1194"/>
      <c r="D145" s="1194"/>
      <c r="E145" s="1194"/>
      <c r="F145" s="1194"/>
      <c r="G145" s="1194"/>
      <c r="H145" s="1194"/>
    </row>
    <row r="146" spans="1:8" ht="12.75">
      <c r="A146" s="1194"/>
      <c r="B146" s="1194"/>
      <c r="C146" s="1194"/>
      <c r="D146" s="1194"/>
      <c r="E146" s="1194"/>
      <c r="F146" s="1194"/>
      <c r="G146" s="1194"/>
      <c r="H146" s="1194"/>
    </row>
    <row r="147" spans="1:8" ht="12.75">
      <c r="A147" s="1194"/>
      <c r="B147" s="1194"/>
      <c r="C147" s="1194"/>
      <c r="D147" s="1194"/>
      <c r="E147" s="1194"/>
      <c r="F147" s="1194"/>
      <c r="G147" s="1194"/>
      <c r="H147" s="1194"/>
    </row>
    <row r="148" spans="1:8" ht="12.75">
      <c r="A148" s="1194"/>
      <c r="B148" s="1194"/>
      <c r="C148" s="1194"/>
      <c r="D148" s="1194"/>
      <c r="E148" s="1194"/>
      <c r="F148" s="1194"/>
      <c r="G148" s="1194"/>
      <c r="H148" s="1194"/>
    </row>
    <row r="149" spans="1:8" ht="12.75">
      <c r="A149" s="1194"/>
      <c r="B149" s="1194"/>
      <c r="C149" s="1194"/>
      <c r="D149" s="1194"/>
      <c r="E149" s="1194"/>
      <c r="F149" s="1194"/>
      <c r="G149" s="1194"/>
      <c r="H149" s="1194"/>
    </row>
    <row r="150" spans="1:8" ht="12.75">
      <c r="A150" s="1194"/>
      <c r="B150" s="1194"/>
      <c r="C150" s="1194"/>
      <c r="D150" s="1194"/>
      <c r="E150" s="1194"/>
      <c r="F150" s="1194"/>
      <c r="G150" s="1194"/>
      <c r="H150" s="1194"/>
    </row>
    <row r="151" spans="1:8" ht="12.75">
      <c r="A151" s="1194"/>
      <c r="B151" s="1194"/>
      <c r="C151" s="1194"/>
      <c r="D151" s="1194"/>
      <c r="E151" s="1194"/>
      <c r="F151" s="1194"/>
      <c r="G151" s="1194"/>
      <c r="H151" s="1194"/>
    </row>
    <row r="152" spans="1:8" ht="12.75">
      <c r="A152" s="1194"/>
      <c r="B152" s="1194"/>
      <c r="C152" s="1194"/>
      <c r="D152" s="1194"/>
      <c r="E152" s="1194"/>
      <c r="F152" s="1194"/>
      <c r="G152" s="1194"/>
      <c r="H152" s="1194"/>
    </row>
    <row r="153" spans="1:8" ht="12.75">
      <c r="A153" s="1194"/>
      <c r="B153" s="1194"/>
      <c r="C153" s="1194"/>
      <c r="D153" s="1194"/>
      <c r="E153" s="1194"/>
      <c r="F153" s="1194"/>
      <c r="G153" s="1194"/>
      <c r="H153" s="1194"/>
    </row>
    <row r="154" spans="1:8" ht="12.75">
      <c r="A154" s="1194"/>
      <c r="B154" s="1194"/>
      <c r="C154" s="1194"/>
      <c r="D154" s="1194"/>
      <c r="E154" s="1194"/>
      <c r="F154" s="1194"/>
      <c r="G154" s="1194"/>
      <c r="H154" s="1194"/>
    </row>
    <row r="155" spans="1:8" ht="12.75">
      <c r="A155" s="1194"/>
      <c r="B155" s="1194"/>
      <c r="C155" s="1194"/>
      <c r="D155" s="1194"/>
      <c r="E155" s="1194"/>
      <c r="F155" s="1194"/>
      <c r="G155" s="1194"/>
      <c r="H155" s="1194"/>
    </row>
    <row r="156" spans="1:8" ht="12.75">
      <c r="A156" s="1194"/>
      <c r="B156" s="1194"/>
      <c r="C156" s="1194"/>
      <c r="D156" s="1194"/>
      <c r="E156" s="1194"/>
      <c r="F156" s="1194"/>
      <c r="G156" s="1194"/>
      <c r="H156" s="1194"/>
    </row>
    <row r="157" spans="1:8" ht="12.75">
      <c r="A157" s="1194"/>
      <c r="B157" s="1194"/>
      <c r="C157" s="1194"/>
      <c r="D157" s="1194"/>
      <c r="E157" s="1194"/>
      <c r="F157" s="1194"/>
      <c r="G157" s="1194"/>
      <c r="H157" s="1194"/>
    </row>
    <row r="158" spans="1:8" ht="12.75">
      <c r="A158" s="1194"/>
      <c r="B158" s="1194"/>
      <c r="C158" s="1194"/>
      <c r="D158" s="1194"/>
      <c r="E158" s="1194"/>
      <c r="F158" s="1194"/>
      <c r="G158" s="1194"/>
      <c r="H158" s="1194"/>
    </row>
    <row r="159" spans="1:8" ht="12.75">
      <c r="A159" s="1194"/>
      <c r="B159" s="1194"/>
      <c r="C159" s="1194"/>
      <c r="D159" s="1194"/>
      <c r="E159" s="1194"/>
      <c r="F159" s="1194"/>
      <c r="G159" s="1194"/>
      <c r="H159" s="1194"/>
    </row>
    <row r="160" spans="1:8" ht="12.75">
      <c r="A160" s="1194"/>
      <c r="B160" s="1194"/>
      <c r="C160" s="1194"/>
      <c r="D160" s="1194"/>
      <c r="E160" s="1194"/>
      <c r="F160" s="1194"/>
      <c r="G160" s="1194"/>
      <c r="H160" s="1194"/>
    </row>
    <row r="161" spans="1:8" ht="12.75">
      <c r="A161" s="1194"/>
      <c r="B161" s="1194"/>
      <c r="C161" s="1194"/>
      <c r="D161" s="1194"/>
      <c r="E161" s="1194"/>
      <c r="F161" s="1194"/>
      <c r="G161" s="1194"/>
      <c r="H161" s="1194"/>
    </row>
    <row r="162" spans="1:8" ht="12.75">
      <c r="A162" s="1194"/>
      <c r="B162" s="1194"/>
      <c r="C162" s="1194"/>
      <c r="D162" s="1194"/>
      <c r="E162" s="1194"/>
      <c r="F162" s="1194"/>
      <c r="G162" s="1194"/>
      <c r="H162" s="1194"/>
    </row>
    <row r="163" spans="1:8" ht="12.75">
      <c r="A163" s="1194"/>
      <c r="B163" s="1194"/>
      <c r="C163" s="1194"/>
      <c r="D163" s="1194"/>
      <c r="E163" s="1194"/>
      <c r="F163" s="1194"/>
      <c r="G163" s="1194"/>
      <c r="H163" s="1194"/>
    </row>
    <row r="164" spans="1:8" ht="12.75">
      <c r="A164" s="1194"/>
      <c r="B164" s="1194"/>
      <c r="C164" s="1194"/>
      <c r="D164" s="1194"/>
      <c r="E164" s="1194"/>
      <c r="F164" s="1194"/>
      <c r="G164" s="1194"/>
      <c r="H164" s="1194"/>
    </row>
    <row r="165" spans="1:8" ht="12.75">
      <c r="A165" s="1194"/>
      <c r="B165" s="1194"/>
      <c r="C165" s="1194"/>
      <c r="D165" s="1194"/>
      <c r="E165" s="1194"/>
      <c r="F165" s="1194"/>
      <c r="G165" s="1194"/>
      <c r="H165" s="1194"/>
    </row>
    <row r="166" spans="1:8" ht="12.75">
      <c r="A166" s="1194"/>
      <c r="B166" s="1194"/>
      <c r="C166" s="1194"/>
      <c r="D166" s="1194"/>
      <c r="E166" s="1194"/>
      <c r="F166" s="1194"/>
      <c r="G166" s="1194"/>
      <c r="H166" s="1194"/>
    </row>
    <row r="167" spans="1:8" ht="12.75">
      <c r="A167" s="1194"/>
      <c r="B167" s="1194"/>
      <c r="C167" s="1194"/>
      <c r="D167" s="1194"/>
      <c r="E167" s="1194"/>
      <c r="F167" s="1194"/>
      <c r="G167" s="1194"/>
      <c r="H167" s="1194"/>
    </row>
    <row r="168" spans="1:8" ht="12.75">
      <c r="A168" s="1194"/>
      <c r="B168" s="1194"/>
      <c r="C168" s="1194"/>
      <c r="D168" s="1194"/>
      <c r="E168" s="1194"/>
      <c r="F168" s="1194"/>
      <c r="G168" s="1194"/>
      <c r="H168" s="1194"/>
    </row>
    <row r="169" spans="1:8" ht="12.75">
      <c r="A169" s="1194"/>
      <c r="B169" s="1194"/>
      <c r="C169" s="1194"/>
      <c r="D169" s="1194"/>
      <c r="E169" s="1194"/>
      <c r="F169" s="1194"/>
      <c r="G169" s="1194"/>
      <c r="H169" s="1194"/>
    </row>
    <row r="170" spans="1:8" ht="12.75">
      <c r="A170" s="1194"/>
      <c r="B170" s="1194"/>
      <c r="C170" s="1194"/>
      <c r="D170" s="1194"/>
      <c r="E170" s="1194"/>
      <c r="F170" s="1194"/>
      <c r="G170" s="1194"/>
      <c r="H170" s="1194"/>
    </row>
    <row r="171" spans="1:8" ht="12.75">
      <c r="A171" s="1194"/>
      <c r="B171" s="1194"/>
      <c r="C171" s="1194"/>
      <c r="D171" s="1194"/>
      <c r="E171" s="1194"/>
      <c r="F171" s="1194"/>
      <c r="G171" s="1194"/>
      <c r="H171" s="1194"/>
    </row>
    <row r="172" spans="1:8" ht="12.75">
      <c r="A172" s="1194"/>
      <c r="B172" s="1194"/>
      <c r="C172" s="1194"/>
      <c r="D172" s="1194"/>
      <c r="E172" s="1194"/>
      <c r="F172" s="1194"/>
      <c r="G172" s="1194"/>
      <c r="H172" s="1194"/>
    </row>
    <row r="173" spans="1:8" ht="12.75">
      <c r="A173" s="1194"/>
      <c r="B173" s="1194"/>
      <c r="C173" s="1194"/>
      <c r="D173" s="1194"/>
      <c r="E173" s="1194"/>
      <c r="F173" s="1194"/>
      <c r="G173" s="1194"/>
      <c r="H173" s="1194"/>
    </row>
    <row r="174" spans="1:8" ht="12.75">
      <c r="A174" s="1194"/>
      <c r="B174" s="1194"/>
      <c r="C174" s="1194"/>
      <c r="D174" s="1194"/>
      <c r="E174" s="1194"/>
      <c r="F174" s="1194"/>
      <c r="G174" s="1194"/>
      <c r="H174" s="1194"/>
    </row>
    <row r="175" spans="1:8" ht="12.75">
      <c r="A175" s="1194"/>
      <c r="B175" s="1194"/>
      <c r="C175" s="1194"/>
      <c r="D175" s="1194"/>
      <c r="E175" s="1194"/>
      <c r="F175" s="1194"/>
      <c r="G175" s="1194"/>
      <c r="H175" s="1194"/>
    </row>
    <row r="176" spans="1:8" ht="12.75">
      <c r="A176" s="1194"/>
      <c r="B176" s="1194"/>
      <c r="C176" s="1194"/>
      <c r="D176" s="1194"/>
      <c r="E176" s="1194"/>
      <c r="F176" s="1194"/>
      <c r="G176" s="1194"/>
      <c r="H176" s="1194"/>
    </row>
    <row r="177" spans="1:8" ht="12.75">
      <c r="A177" s="1194"/>
      <c r="B177" s="1194"/>
      <c r="C177" s="1194"/>
      <c r="D177" s="1194"/>
      <c r="E177" s="1194"/>
      <c r="F177" s="1194"/>
      <c r="G177" s="1194"/>
      <c r="H177" s="1194"/>
    </row>
    <row r="178" spans="1:8" ht="12.75">
      <c r="A178" s="1194"/>
      <c r="B178" s="1194"/>
      <c r="C178" s="1194"/>
      <c r="D178" s="1194"/>
      <c r="E178" s="1194"/>
      <c r="F178" s="1194"/>
      <c r="G178" s="1194"/>
      <c r="H178" s="1194"/>
    </row>
    <row r="179" spans="1:8" ht="12.75">
      <c r="A179" s="1194"/>
      <c r="B179" s="1194"/>
      <c r="C179" s="1194"/>
      <c r="D179" s="1194"/>
      <c r="E179" s="1194"/>
      <c r="F179" s="1194"/>
      <c r="G179" s="1194"/>
      <c r="H179" s="1194"/>
    </row>
    <row r="180" spans="1:8" ht="12.75">
      <c r="A180" s="1194"/>
      <c r="B180" s="1194"/>
      <c r="C180" s="1194"/>
      <c r="D180" s="1194"/>
      <c r="E180" s="1194"/>
      <c r="F180" s="1194"/>
      <c r="G180" s="1194"/>
      <c r="H180" s="1194"/>
    </row>
    <row r="181" spans="1:8" ht="12.75">
      <c r="A181" s="1194"/>
      <c r="B181" s="1194"/>
      <c r="C181" s="1194"/>
      <c r="D181" s="1194"/>
      <c r="E181" s="1194"/>
      <c r="F181" s="1194"/>
      <c r="G181" s="1194"/>
      <c r="H181" s="1194"/>
    </row>
    <row r="182" spans="1:8" ht="12.75">
      <c r="A182" s="1194"/>
      <c r="B182" s="1194"/>
      <c r="C182" s="1194"/>
      <c r="D182" s="1194"/>
      <c r="E182" s="1194"/>
      <c r="F182" s="1194"/>
      <c r="G182" s="1194"/>
      <c r="H182" s="1194"/>
    </row>
    <row r="183" spans="1:8" ht="12.75">
      <c r="A183" s="1194"/>
      <c r="B183" s="1194"/>
      <c r="C183" s="1194"/>
      <c r="D183" s="1194"/>
      <c r="E183" s="1194"/>
      <c r="F183" s="1194"/>
      <c r="G183" s="1194"/>
      <c r="H183" s="1194"/>
    </row>
    <row r="184" spans="1:8" ht="12.75">
      <c r="A184" s="1194"/>
      <c r="B184" s="1194"/>
      <c r="C184" s="1194"/>
      <c r="D184" s="1194"/>
      <c r="E184" s="1194"/>
      <c r="F184" s="1194"/>
      <c r="G184" s="1194"/>
      <c r="H184" s="1194"/>
    </row>
    <row r="185" spans="1:8" ht="12.75">
      <c r="A185" s="1194"/>
      <c r="B185" s="1194"/>
      <c r="C185" s="1194"/>
      <c r="D185" s="1194"/>
      <c r="E185" s="1194"/>
      <c r="F185" s="1194"/>
      <c r="G185" s="1194"/>
      <c r="H185" s="1194"/>
    </row>
    <row r="186" spans="1:8" ht="12.75">
      <c r="A186" s="1194"/>
      <c r="B186" s="1194"/>
      <c r="C186" s="1194"/>
      <c r="D186" s="1194"/>
      <c r="E186" s="1194"/>
      <c r="F186" s="1194"/>
      <c r="G186" s="1194"/>
      <c r="H186" s="1194"/>
    </row>
    <row r="187" spans="1:8" ht="12.75">
      <c r="A187" s="1194"/>
      <c r="B187" s="1194"/>
      <c r="C187" s="1194"/>
      <c r="D187" s="1194"/>
      <c r="E187" s="1194"/>
      <c r="F187" s="1194"/>
      <c r="G187" s="1194"/>
      <c r="H187" s="1194"/>
    </row>
    <row r="188" spans="1:8" ht="12.75">
      <c r="A188" s="1194"/>
      <c r="B188" s="1194"/>
      <c r="C188" s="1194"/>
      <c r="D188" s="1194"/>
      <c r="E188" s="1194"/>
      <c r="F188" s="1194"/>
      <c r="G188" s="1194"/>
      <c r="H188" s="1194"/>
    </row>
    <row r="189" spans="1:8" ht="12.75">
      <c r="A189" s="1194"/>
      <c r="B189" s="1194"/>
      <c r="C189" s="1194"/>
      <c r="D189" s="1194"/>
      <c r="E189" s="1194"/>
      <c r="F189" s="1194"/>
      <c r="G189" s="1194"/>
      <c r="H189" s="1194"/>
    </row>
    <row r="190" spans="1:8" ht="12.75">
      <c r="A190" s="1194"/>
      <c r="B190" s="1194"/>
      <c r="C190" s="1194"/>
      <c r="D190" s="1194"/>
      <c r="E190" s="1194"/>
      <c r="F190" s="1194"/>
      <c r="G190" s="1194"/>
      <c r="H190" s="1194"/>
    </row>
    <row r="191" spans="1:8" ht="12.75">
      <c r="A191" s="1194"/>
      <c r="B191" s="1194"/>
      <c r="C191" s="1194"/>
      <c r="D191" s="1194"/>
      <c r="E191" s="1194"/>
      <c r="F191" s="1194"/>
      <c r="G191" s="1194"/>
      <c r="H191" s="1194"/>
    </row>
    <row r="192" spans="1:8" ht="12.75">
      <c r="A192" s="1194"/>
      <c r="B192" s="1194"/>
      <c r="C192" s="1194"/>
      <c r="D192" s="1194"/>
      <c r="E192" s="1194"/>
      <c r="F192" s="1194"/>
      <c r="G192" s="1194"/>
      <c r="H192" s="1194"/>
    </row>
    <row r="193" spans="1:8" ht="12.75">
      <c r="A193" s="1194"/>
      <c r="B193" s="1194"/>
      <c r="C193" s="1194"/>
      <c r="D193" s="1194"/>
      <c r="E193" s="1194"/>
      <c r="F193" s="1194"/>
      <c r="G193" s="1194"/>
      <c r="H193" s="1194"/>
    </row>
    <row r="194" spans="1:8" ht="12.75">
      <c r="A194" s="1194"/>
      <c r="B194" s="1194"/>
      <c r="C194" s="1194"/>
      <c r="D194" s="1194"/>
      <c r="E194" s="1194"/>
      <c r="F194" s="1194"/>
      <c r="G194" s="1194"/>
      <c r="H194" s="1194"/>
    </row>
    <row r="195" spans="1:8" ht="12.75">
      <c r="A195" s="1194"/>
      <c r="B195" s="1194"/>
      <c r="C195" s="1194"/>
      <c r="D195" s="1194"/>
      <c r="E195" s="1194"/>
      <c r="F195" s="1194"/>
      <c r="G195" s="1194"/>
      <c r="H195" s="1194"/>
    </row>
    <row r="196" spans="1:8" ht="12.75">
      <c r="A196" s="1194"/>
      <c r="B196" s="1194"/>
      <c r="C196" s="1194"/>
      <c r="D196" s="1194"/>
      <c r="E196" s="1194"/>
      <c r="F196" s="1194"/>
      <c r="G196" s="1194"/>
      <c r="H196" s="1194"/>
    </row>
    <row r="197" spans="1:8" ht="12.75">
      <c r="A197" s="1194"/>
      <c r="B197" s="1194"/>
      <c r="C197" s="1194"/>
      <c r="D197" s="1194"/>
      <c r="E197" s="1194"/>
      <c r="F197" s="1194"/>
      <c r="G197" s="1194"/>
      <c r="H197" s="1194"/>
    </row>
    <row r="198" spans="1:8" ht="12.75">
      <c r="A198" s="1194"/>
      <c r="B198" s="1194"/>
      <c r="C198" s="1194"/>
      <c r="D198" s="1194"/>
      <c r="E198" s="1194"/>
      <c r="F198" s="1194"/>
      <c r="G198" s="1194"/>
      <c r="H198" s="1194"/>
    </row>
    <row r="199" spans="1:8" ht="12.75">
      <c r="A199" s="1194"/>
      <c r="B199" s="1194"/>
      <c r="C199" s="1194"/>
      <c r="D199" s="1194"/>
      <c r="E199" s="1194"/>
      <c r="F199" s="1194"/>
      <c r="G199" s="1194"/>
      <c r="H199" s="1194"/>
    </row>
    <row r="200" spans="1:8" ht="12.75">
      <c r="A200" s="1194"/>
      <c r="B200" s="1194"/>
      <c r="C200" s="1194"/>
      <c r="D200" s="1194"/>
      <c r="E200" s="1194"/>
      <c r="F200" s="1194"/>
      <c r="G200" s="1194"/>
      <c r="H200" s="1194"/>
    </row>
    <row r="201" spans="1:8" ht="12.75">
      <c r="A201" s="1194"/>
      <c r="B201" s="1194"/>
      <c r="C201" s="1194"/>
      <c r="D201" s="1194"/>
      <c r="E201" s="1194"/>
      <c r="F201" s="1194"/>
      <c r="G201" s="1194"/>
      <c r="H201" s="1194"/>
    </row>
    <row r="202" spans="1:8" ht="12.75">
      <c r="A202" s="1194"/>
      <c r="B202" s="1194"/>
      <c r="C202" s="1194"/>
      <c r="D202" s="1194"/>
      <c r="E202" s="1194"/>
      <c r="F202" s="1194"/>
      <c r="G202" s="1194"/>
      <c r="H202" s="1194"/>
    </row>
    <row r="203" spans="1:8" ht="12.75">
      <c r="A203" s="1194"/>
      <c r="B203" s="1194"/>
      <c r="C203" s="1194"/>
      <c r="D203" s="1194"/>
      <c r="E203" s="1194"/>
      <c r="F203" s="1194"/>
      <c r="G203" s="1194"/>
      <c r="H203" s="1194"/>
    </row>
    <row r="204" spans="1:8" ht="12.75">
      <c r="A204" s="1194"/>
      <c r="B204" s="1194"/>
      <c r="C204" s="1194"/>
      <c r="D204" s="1194"/>
      <c r="E204" s="1194"/>
      <c r="F204" s="1194"/>
      <c r="G204" s="1194"/>
      <c r="H204" s="1194"/>
    </row>
    <row r="205" spans="1:8" ht="12.75">
      <c r="A205" s="1194"/>
      <c r="B205" s="1194"/>
      <c r="C205" s="1194"/>
      <c r="D205" s="1194"/>
      <c r="E205" s="1194"/>
      <c r="F205" s="1194"/>
      <c r="G205" s="1194"/>
      <c r="H205" s="1194"/>
    </row>
    <row r="206" spans="1:8" ht="12.75">
      <c r="A206" s="1194"/>
      <c r="B206" s="1194"/>
      <c r="C206" s="1194"/>
      <c r="D206" s="1194"/>
      <c r="E206" s="1194"/>
      <c r="F206" s="1194"/>
      <c r="G206" s="1194"/>
      <c r="H206" s="1194"/>
    </row>
    <row r="207" spans="1:8" ht="12.75">
      <c r="A207" s="1194"/>
      <c r="B207" s="1194"/>
      <c r="C207" s="1194"/>
      <c r="D207" s="1194"/>
      <c r="E207" s="1194"/>
      <c r="F207" s="1194"/>
      <c r="G207" s="1194"/>
      <c r="H207" s="1194"/>
    </row>
    <row r="208" spans="1:8" ht="12.75">
      <c r="A208" s="1194"/>
      <c r="B208" s="1194"/>
      <c r="C208" s="1194"/>
      <c r="D208" s="1194"/>
      <c r="E208" s="1194"/>
      <c r="F208" s="1194"/>
      <c r="G208" s="1194"/>
      <c r="H208" s="1194"/>
    </row>
    <row r="209" spans="1:8" ht="12.75">
      <c r="A209" s="1194"/>
      <c r="B209" s="1194"/>
      <c r="C209" s="1194"/>
      <c r="D209" s="1194"/>
      <c r="E209" s="1194"/>
      <c r="F209" s="1194"/>
      <c r="G209" s="1194"/>
      <c r="H209" s="1194"/>
    </row>
    <row r="210" spans="1:8" ht="12.75">
      <c r="A210" s="1194"/>
      <c r="B210" s="1194"/>
      <c r="C210" s="1194"/>
      <c r="D210" s="1194"/>
      <c r="E210" s="1194"/>
      <c r="F210" s="1194"/>
      <c r="G210" s="1194"/>
      <c r="H210" s="1194"/>
    </row>
    <row r="211" spans="1:8" ht="12.75">
      <c r="A211" s="1194"/>
      <c r="B211" s="1194"/>
      <c r="C211" s="1194"/>
      <c r="D211" s="1194"/>
      <c r="E211" s="1194"/>
      <c r="F211" s="1194"/>
      <c r="G211" s="1194"/>
      <c r="H211" s="1194"/>
    </row>
    <row r="212" spans="1:8" ht="12.75">
      <c r="A212" s="1194"/>
      <c r="B212" s="1194"/>
      <c r="C212" s="1194"/>
      <c r="D212" s="1194"/>
      <c r="E212" s="1194"/>
      <c r="F212" s="1194"/>
      <c r="G212" s="1194"/>
      <c r="H212" s="1194"/>
    </row>
    <row r="213" spans="1:8" ht="12.75">
      <c r="A213" s="1194"/>
      <c r="B213" s="1194"/>
      <c r="C213" s="1194"/>
      <c r="D213" s="1194"/>
      <c r="E213" s="1194"/>
      <c r="F213" s="1194"/>
      <c r="G213" s="1194"/>
      <c r="H213" s="1194"/>
    </row>
    <row r="214" spans="1:8" ht="12.75">
      <c r="A214" s="1194"/>
      <c r="B214" s="1194"/>
      <c r="C214" s="1194"/>
      <c r="D214" s="1194"/>
      <c r="E214" s="1194"/>
      <c r="F214" s="1194"/>
      <c r="G214" s="1194"/>
      <c r="H214" s="1194"/>
    </row>
    <row r="215" spans="1:8" ht="12.75">
      <c r="A215" s="1194"/>
      <c r="B215" s="1194"/>
      <c r="C215" s="1194"/>
      <c r="D215" s="1194"/>
      <c r="E215" s="1194"/>
      <c r="F215" s="1194"/>
      <c r="G215" s="1194"/>
      <c r="H215" s="1194"/>
    </row>
    <row r="216" spans="1:8" ht="12.75">
      <c r="A216" s="1194"/>
      <c r="B216" s="1194"/>
      <c r="C216" s="1194"/>
      <c r="D216" s="1194"/>
      <c r="E216" s="1194"/>
      <c r="F216" s="1194"/>
      <c r="G216" s="1194"/>
      <c r="H216" s="1194"/>
    </row>
    <row r="217" spans="1:8" ht="12.75">
      <c r="A217" s="1194"/>
      <c r="B217" s="1194"/>
      <c r="C217" s="1194"/>
      <c r="D217" s="1194"/>
      <c r="E217" s="1194"/>
      <c r="F217" s="1194"/>
      <c r="G217" s="1194"/>
      <c r="H217" s="1194"/>
    </row>
    <row r="218" spans="1:8" ht="12.75">
      <c r="A218" s="1194"/>
      <c r="B218" s="1194"/>
      <c r="C218" s="1194"/>
      <c r="D218" s="1194"/>
      <c r="E218" s="1194"/>
      <c r="F218" s="1194"/>
      <c r="G218" s="1194"/>
      <c r="H218" s="1194"/>
    </row>
    <row r="219" spans="1:8" ht="12.75">
      <c r="A219" s="1194"/>
      <c r="B219" s="1194"/>
      <c r="C219" s="1194"/>
      <c r="D219" s="1194"/>
      <c r="E219" s="1194"/>
      <c r="F219" s="1194"/>
      <c r="G219" s="1194"/>
      <c r="H219" s="1194"/>
    </row>
    <row r="220" spans="1:8" ht="12.75">
      <c r="A220" s="1194"/>
      <c r="B220" s="1194"/>
      <c r="C220" s="1194"/>
      <c r="D220" s="1194"/>
      <c r="E220" s="1194"/>
      <c r="F220" s="1194"/>
      <c r="G220" s="1194"/>
      <c r="H220" s="1194"/>
    </row>
    <row r="221" spans="1:8" ht="12.75">
      <c r="A221" s="1194"/>
      <c r="B221" s="1194"/>
      <c r="C221" s="1194"/>
      <c r="D221" s="1194"/>
      <c r="E221" s="1194"/>
      <c r="F221" s="1194"/>
      <c r="G221" s="1194"/>
      <c r="H221" s="1194"/>
    </row>
    <row r="222" spans="1:8" ht="12.75">
      <c r="A222" s="1194"/>
      <c r="B222" s="1194"/>
      <c r="C222" s="1194"/>
      <c r="D222" s="1194"/>
      <c r="E222" s="1194"/>
      <c r="F222" s="1194"/>
      <c r="G222" s="1194"/>
      <c r="H222" s="1194"/>
    </row>
    <row r="223" spans="1:8" ht="12.75">
      <c r="A223" s="1194"/>
      <c r="B223" s="1194"/>
      <c r="C223" s="1194"/>
      <c r="D223" s="1194"/>
      <c r="E223" s="1194"/>
      <c r="F223" s="1194"/>
      <c r="G223" s="1194"/>
      <c r="H223" s="1194"/>
    </row>
    <row r="224" spans="1:8" ht="12.75">
      <c r="A224" s="1194"/>
      <c r="B224" s="1194"/>
      <c r="C224" s="1194"/>
      <c r="D224" s="1194"/>
      <c r="E224" s="1194"/>
      <c r="F224" s="1194"/>
      <c r="G224" s="1194"/>
      <c r="H224" s="1194"/>
    </row>
    <row r="225" spans="1:8" ht="12.75">
      <c r="A225" s="1194"/>
      <c r="B225" s="1194"/>
      <c r="C225" s="1194"/>
      <c r="D225" s="1194"/>
      <c r="E225" s="1194"/>
      <c r="F225" s="1194"/>
      <c r="G225" s="1194"/>
      <c r="H225" s="1194"/>
    </row>
    <row r="226" spans="1:8" ht="12.75">
      <c r="A226" s="1194"/>
      <c r="B226" s="1194"/>
      <c r="C226" s="1194"/>
      <c r="D226" s="1194"/>
      <c r="E226" s="1194"/>
      <c r="F226" s="1194"/>
      <c r="G226" s="1194"/>
      <c r="H226" s="1194"/>
    </row>
    <row r="227" spans="1:8" ht="12.75">
      <c r="A227" s="1194"/>
      <c r="B227" s="1194"/>
      <c r="C227" s="1194"/>
      <c r="D227" s="1194"/>
      <c r="E227" s="1194"/>
      <c r="F227" s="1194"/>
      <c r="G227" s="1194"/>
      <c r="H227" s="1194"/>
    </row>
    <row r="228" spans="1:8" ht="12.75">
      <c r="A228" s="1194"/>
      <c r="B228" s="1194"/>
      <c r="C228" s="1194"/>
      <c r="D228" s="1194"/>
      <c r="E228" s="1194"/>
      <c r="F228" s="1194"/>
      <c r="G228" s="1194"/>
      <c r="H228" s="1194"/>
    </row>
    <row r="229" spans="1:8" ht="12.75">
      <c r="A229" s="1194"/>
      <c r="B229" s="1194"/>
      <c r="C229" s="1194"/>
      <c r="D229" s="1194"/>
      <c r="E229" s="1194"/>
      <c r="F229" s="1194"/>
      <c r="G229" s="1194"/>
      <c r="H229" s="1194"/>
    </row>
    <row r="230" spans="1:8" ht="12.75">
      <c r="A230" s="1194"/>
      <c r="B230" s="1194"/>
      <c r="C230" s="1194"/>
      <c r="D230" s="1194"/>
      <c r="E230" s="1194"/>
      <c r="F230" s="1194"/>
      <c r="G230" s="1194"/>
      <c r="H230" s="1194"/>
    </row>
    <row r="231" spans="1:8" ht="12.75">
      <c r="A231" s="1194"/>
      <c r="B231" s="1194"/>
      <c r="C231" s="1194"/>
      <c r="D231" s="1194"/>
      <c r="E231" s="1194"/>
      <c r="F231" s="1194"/>
      <c r="G231" s="1194"/>
      <c r="H231" s="1194"/>
    </row>
    <row r="232" spans="1:8" ht="12.75">
      <c r="A232" s="1194"/>
      <c r="B232" s="1194"/>
      <c r="C232" s="1194"/>
      <c r="D232" s="1194"/>
      <c r="E232" s="1194"/>
      <c r="F232" s="1194"/>
      <c r="G232" s="1194"/>
      <c r="H232" s="1194"/>
    </row>
    <row r="233" spans="1:8" ht="12.75">
      <c r="A233" s="1194"/>
      <c r="B233" s="1194"/>
      <c r="C233" s="1194"/>
      <c r="D233" s="1194"/>
      <c r="E233" s="1194"/>
      <c r="F233" s="1194"/>
      <c r="G233" s="1194"/>
      <c r="H233" s="1194"/>
    </row>
    <row r="234" spans="1:8" ht="12.75">
      <c r="A234" s="1194"/>
      <c r="B234" s="1194"/>
      <c r="C234" s="1194"/>
      <c r="D234" s="1194"/>
      <c r="E234" s="1194"/>
      <c r="F234" s="1194"/>
      <c r="G234" s="1194"/>
      <c r="H234" s="1194"/>
    </row>
    <row r="235" spans="1:8" ht="12.75">
      <c r="A235" s="1194"/>
      <c r="B235" s="1194"/>
      <c r="C235" s="1194"/>
      <c r="D235" s="1194"/>
      <c r="E235" s="1194"/>
      <c r="F235" s="1194"/>
      <c r="G235" s="1194"/>
      <c r="H235" s="1194"/>
    </row>
    <row r="236" spans="1:8" ht="12.75">
      <c r="A236" s="1194"/>
      <c r="B236" s="1194"/>
      <c r="C236" s="1194"/>
      <c r="D236" s="1194"/>
      <c r="E236" s="1194"/>
      <c r="F236" s="1194"/>
      <c r="G236" s="1194"/>
      <c r="H236" s="1194"/>
    </row>
    <row r="237" spans="1:8" ht="12.75">
      <c r="A237" s="1194"/>
      <c r="B237" s="1194"/>
      <c r="C237" s="1194"/>
      <c r="D237" s="1194"/>
      <c r="E237" s="1194"/>
      <c r="F237" s="1194"/>
      <c r="G237" s="1194"/>
      <c r="H237" s="1194"/>
    </row>
    <row r="238" spans="1:8" ht="12.75">
      <c r="A238" s="1194"/>
      <c r="B238" s="1194"/>
      <c r="C238" s="1194"/>
      <c r="D238" s="1194"/>
      <c r="E238" s="1194"/>
      <c r="F238" s="1194"/>
      <c r="G238" s="1194"/>
      <c r="H238" s="1194"/>
    </row>
    <row r="239" spans="1:8" ht="12.75">
      <c r="A239" s="1194"/>
      <c r="B239" s="1194"/>
      <c r="C239" s="1194"/>
      <c r="D239" s="1194"/>
      <c r="E239" s="1194"/>
      <c r="F239" s="1194"/>
      <c r="G239" s="1194"/>
      <c r="H239" s="1194"/>
    </row>
    <row r="240" spans="1:8" ht="12.75">
      <c r="A240" s="1194"/>
      <c r="B240" s="1194"/>
      <c r="C240" s="1194"/>
      <c r="D240" s="1194"/>
      <c r="E240" s="1194"/>
      <c r="F240" s="1194"/>
      <c r="G240" s="1194"/>
      <c r="H240" s="1194"/>
    </row>
    <row r="241" spans="1:8" ht="12.75">
      <c r="A241" s="1194"/>
      <c r="B241" s="1194"/>
      <c r="C241" s="1194"/>
      <c r="D241" s="1194"/>
      <c r="E241" s="1194"/>
      <c r="F241" s="1194"/>
      <c r="G241" s="1194"/>
      <c r="H241" s="1194"/>
    </row>
    <row r="242" spans="1:8" ht="12.75">
      <c r="A242" s="1194"/>
      <c r="B242" s="1194"/>
      <c r="C242" s="1194"/>
      <c r="D242" s="1194"/>
      <c r="E242" s="1194"/>
      <c r="F242" s="1194"/>
      <c r="G242" s="1194"/>
      <c r="H242" s="1194"/>
    </row>
    <row r="243" spans="1:8" ht="12.75">
      <c r="A243" s="1194"/>
      <c r="B243" s="1194"/>
      <c r="C243" s="1194"/>
      <c r="D243" s="1194"/>
      <c r="E243" s="1194"/>
      <c r="F243" s="1194"/>
      <c r="G243" s="1194"/>
      <c r="H243" s="1194"/>
    </row>
    <row r="244" spans="1:8" ht="12.75">
      <c r="A244" s="1194"/>
      <c r="B244" s="1194"/>
      <c r="C244" s="1194"/>
      <c r="D244" s="1194"/>
      <c r="E244" s="1194"/>
      <c r="F244" s="1194"/>
      <c r="G244" s="1194"/>
      <c r="H244" s="1194"/>
    </row>
    <row r="245" spans="1:8" ht="12.75">
      <c r="A245" s="1194"/>
      <c r="B245" s="1194"/>
      <c r="C245" s="1194"/>
      <c r="D245" s="1194"/>
      <c r="E245" s="1194"/>
      <c r="F245" s="1194"/>
      <c r="G245" s="1194"/>
      <c r="H245" s="1194"/>
    </row>
    <row r="246" spans="1:8" ht="12.75">
      <c r="A246" s="1194"/>
      <c r="B246" s="1194"/>
      <c r="C246" s="1194"/>
      <c r="D246" s="1194"/>
      <c r="E246" s="1194"/>
      <c r="F246" s="1194"/>
      <c r="G246" s="1194"/>
      <c r="H246" s="1194"/>
    </row>
    <row r="247" spans="1:8" ht="12.75">
      <c r="A247" s="1194"/>
      <c r="B247" s="1194"/>
      <c r="C247" s="1194"/>
      <c r="D247" s="1194"/>
      <c r="E247" s="1194"/>
      <c r="F247" s="1194"/>
      <c r="G247" s="1194"/>
      <c r="H247" s="1194"/>
    </row>
    <row r="248" spans="1:8" ht="12.75">
      <c r="A248" s="1194"/>
      <c r="B248" s="1194"/>
      <c r="C248" s="1194"/>
      <c r="D248" s="1194"/>
      <c r="E248" s="1194"/>
      <c r="F248" s="1194"/>
      <c r="G248" s="1194"/>
      <c r="H248" s="1194"/>
    </row>
    <row r="249" spans="1:8" ht="12.75">
      <c r="A249" s="1194"/>
      <c r="B249" s="1194"/>
      <c r="C249" s="1194"/>
      <c r="D249" s="1194"/>
      <c r="E249" s="1194"/>
      <c r="F249" s="1194"/>
      <c r="G249" s="1194"/>
      <c r="H249" s="1194"/>
    </row>
    <row r="250" spans="1:8" ht="12.75">
      <c r="A250" s="1194"/>
      <c r="B250" s="1194"/>
      <c r="C250" s="1194"/>
      <c r="D250" s="1194"/>
      <c r="E250" s="1194"/>
      <c r="F250" s="1194"/>
      <c r="G250" s="1194"/>
      <c r="H250" s="1194"/>
    </row>
    <row r="251" spans="1:8" ht="12.75">
      <c r="A251" s="1194"/>
      <c r="B251" s="1194"/>
      <c r="C251" s="1194"/>
      <c r="D251" s="1194"/>
      <c r="E251" s="1194"/>
      <c r="F251" s="1194"/>
      <c r="G251" s="1194"/>
      <c r="H251" s="1194"/>
    </row>
    <row r="252" spans="1:8" ht="12.75">
      <c r="A252" s="1194"/>
      <c r="B252" s="1194"/>
      <c r="C252" s="1194"/>
      <c r="D252" s="1194"/>
      <c r="E252" s="1194"/>
      <c r="F252" s="1194"/>
      <c r="G252" s="1194"/>
      <c r="H252" s="1194"/>
    </row>
    <row r="253" spans="1:8" ht="12.75">
      <c r="A253" s="1194"/>
      <c r="B253" s="1194"/>
      <c r="C253" s="1194"/>
      <c r="D253" s="1194"/>
      <c r="E253" s="1194"/>
      <c r="F253" s="1194"/>
      <c r="G253" s="1194"/>
      <c r="H253" s="1194"/>
    </row>
    <row r="254" spans="1:8" ht="12.75">
      <c r="A254" s="1194"/>
      <c r="B254" s="1194"/>
      <c r="C254" s="1194"/>
      <c r="D254" s="1194"/>
      <c r="E254" s="1194"/>
      <c r="F254" s="1194"/>
      <c r="G254" s="1194"/>
      <c r="H254" s="1194"/>
    </row>
    <row r="255" spans="1:8" ht="12.75">
      <c r="A255" s="1194"/>
      <c r="B255" s="1194"/>
      <c r="C255" s="1194"/>
      <c r="D255" s="1194"/>
      <c r="E255" s="1194"/>
      <c r="F255" s="1194"/>
      <c r="G255" s="1194"/>
      <c r="H255" s="1194"/>
    </row>
    <row r="256" spans="1:8" ht="12.75">
      <c r="A256" s="1194"/>
      <c r="B256" s="1194"/>
      <c r="C256" s="1194"/>
      <c r="D256" s="1194"/>
      <c r="E256" s="1194"/>
      <c r="F256" s="1194"/>
      <c r="G256" s="1194"/>
      <c r="H256" s="1194"/>
    </row>
    <row r="257" spans="1:8" ht="12.75">
      <c r="A257" s="1194"/>
      <c r="B257" s="1194"/>
      <c r="C257" s="1194"/>
      <c r="D257" s="1194"/>
      <c r="E257" s="1194"/>
      <c r="F257" s="1194"/>
      <c r="G257" s="1194"/>
      <c r="H257" s="1194"/>
    </row>
    <row r="258" spans="1:8" ht="12.75">
      <c r="A258" s="1194"/>
      <c r="B258" s="1194"/>
      <c r="C258" s="1194"/>
      <c r="D258" s="1194"/>
      <c r="E258" s="1194"/>
      <c r="F258" s="1194"/>
      <c r="G258" s="1194"/>
      <c r="H258" s="1194"/>
    </row>
    <row r="259" spans="1:8" ht="12.75">
      <c r="A259" s="1194"/>
      <c r="B259" s="1194"/>
      <c r="C259" s="1194"/>
      <c r="D259" s="1194"/>
      <c r="E259" s="1194"/>
      <c r="F259" s="1194"/>
      <c r="G259" s="1194"/>
      <c r="H259" s="1194"/>
    </row>
    <row r="260" spans="1:8" ht="12.75">
      <c r="A260" s="1194"/>
      <c r="B260" s="1194"/>
      <c r="C260" s="1194"/>
      <c r="D260" s="1194"/>
      <c r="E260" s="1194"/>
      <c r="F260" s="1194"/>
      <c r="G260" s="1194"/>
      <c r="H260" s="1194"/>
    </row>
    <row r="261" spans="1:8" ht="12.75">
      <c r="A261" s="1194"/>
      <c r="B261" s="1194"/>
      <c r="C261" s="1194"/>
      <c r="D261" s="1194"/>
      <c r="E261" s="1194"/>
      <c r="F261" s="1194"/>
      <c r="G261" s="1194"/>
      <c r="H261" s="1194"/>
    </row>
  </sheetData>
  <sheetProtection/>
  <mergeCells count="3">
    <mergeCell ref="A3:E3"/>
    <mergeCell ref="D4:E4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B5">
      <selection activeCell="L27" sqref="L27"/>
    </sheetView>
  </sheetViews>
  <sheetFormatPr defaultColWidth="9.140625" defaultRowHeight="12.75"/>
  <cols>
    <col min="1" max="1" width="35.140625" style="0" customWidth="1"/>
    <col min="2" max="3" width="7.421875" style="0" bestFit="1" customWidth="1"/>
    <col min="4" max="4" width="8.8515625" style="0" bestFit="1" customWidth="1"/>
    <col min="5" max="5" width="7.421875" style="0" bestFit="1" customWidth="1"/>
    <col min="6" max="6" width="7.8515625" style="0" bestFit="1" customWidth="1"/>
    <col min="7" max="7" width="7.421875" style="0" bestFit="1" customWidth="1"/>
    <col min="8" max="8" width="7.00390625" style="0" customWidth="1"/>
    <col min="9" max="9" width="6.8515625" style="0" customWidth="1"/>
    <col min="10" max="10" width="8.00390625" style="0" customWidth="1"/>
    <col min="11" max="11" width="7.140625" style="0" customWidth="1"/>
    <col min="12" max="13" width="7.421875" style="0" bestFit="1" customWidth="1"/>
    <col min="14" max="14" width="9.00390625" style="0" bestFit="1" customWidth="1"/>
  </cols>
  <sheetData>
    <row r="1" spans="13:14" ht="12.75">
      <c r="M1" s="1046" t="s">
        <v>1137</v>
      </c>
      <c r="N1" s="449"/>
    </row>
    <row r="2" spans="4:14" ht="12.75">
      <c r="D2" s="1493" t="s">
        <v>707</v>
      </c>
      <c r="E2" s="1493"/>
      <c r="F2" s="1493"/>
      <c r="G2" s="1493"/>
      <c r="J2" s="1572"/>
      <c r="K2" s="1496"/>
      <c r="L2" s="1496"/>
      <c r="M2" s="1496"/>
      <c r="N2" s="1496"/>
    </row>
    <row r="3" spans="1:14" ht="15">
      <c r="A3" s="1443" t="s">
        <v>3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</row>
    <row r="4" spans="1:14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" thickBot="1">
      <c r="A5" s="72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2" t="s">
        <v>1308</v>
      </c>
      <c r="N5" s="88"/>
    </row>
    <row r="6" spans="1:14" ht="15" thickBot="1">
      <c r="A6" s="44" t="s">
        <v>5</v>
      </c>
      <c r="B6" s="146" t="s">
        <v>6</v>
      </c>
      <c r="C6" s="147" t="s">
        <v>7</v>
      </c>
      <c r="D6" s="147" t="s">
        <v>8</v>
      </c>
      <c r="E6" s="147" t="s">
        <v>9</v>
      </c>
      <c r="F6" s="147" t="s">
        <v>10</v>
      </c>
      <c r="G6" s="147" t="s">
        <v>11</v>
      </c>
      <c r="H6" s="147" t="s">
        <v>12</v>
      </c>
      <c r="I6" s="147" t="s">
        <v>13</v>
      </c>
      <c r="J6" s="147" t="s">
        <v>14</v>
      </c>
      <c r="K6" s="147" t="s">
        <v>15</v>
      </c>
      <c r="L6" s="147" t="s">
        <v>16</v>
      </c>
      <c r="M6" s="148" t="s">
        <v>17</v>
      </c>
      <c r="N6" s="74" t="s">
        <v>18</v>
      </c>
    </row>
    <row r="7" spans="1:14" ht="13.5">
      <c r="A7" s="77" t="s">
        <v>89</v>
      </c>
      <c r="B7" s="149">
        <v>1430</v>
      </c>
      <c r="C7" s="149">
        <v>1430</v>
      </c>
      <c r="D7" s="149">
        <v>1430</v>
      </c>
      <c r="E7" s="149">
        <v>1430</v>
      </c>
      <c r="F7" s="149">
        <v>1430</v>
      </c>
      <c r="G7" s="149">
        <v>1430</v>
      </c>
      <c r="H7" s="149">
        <v>1430</v>
      </c>
      <c r="I7" s="149">
        <v>1430</v>
      </c>
      <c r="J7" s="149">
        <v>1430</v>
      </c>
      <c r="K7" s="149">
        <v>1430</v>
      </c>
      <c r="L7" s="149">
        <v>1430</v>
      </c>
      <c r="M7" s="149">
        <v>1429</v>
      </c>
      <c r="N7" s="150">
        <f>SUM(B7:M7)</f>
        <v>17159</v>
      </c>
    </row>
    <row r="8" spans="1:14" ht="13.5">
      <c r="A8" s="41" t="s">
        <v>1132</v>
      </c>
      <c r="B8" s="151">
        <v>922</v>
      </c>
      <c r="C8" s="152">
        <v>922</v>
      </c>
      <c r="D8" s="152">
        <v>922</v>
      </c>
      <c r="E8" s="152">
        <v>922</v>
      </c>
      <c r="F8" s="152">
        <v>922</v>
      </c>
      <c r="G8" s="152">
        <v>922</v>
      </c>
      <c r="H8" s="152">
        <v>922</v>
      </c>
      <c r="I8" s="152">
        <v>922</v>
      </c>
      <c r="J8" s="152">
        <v>922</v>
      </c>
      <c r="K8" s="152">
        <v>922</v>
      </c>
      <c r="L8" s="152">
        <v>922</v>
      </c>
      <c r="M8" s="153">
        <v>927</v>
      </c>
      <c r="N8" s="154">
        <f>SUM(B8:M8)</f>
        <v>11069</v>
      </c>
    </row>
    <row r="9" spans="1:14" ht="13.5" hidden="1">
      <c r="A9" s="41" t="s">
        <v>30</v>
      </c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154">
        <f aca="true" t="shared" si="0" ref="N9:N14">SUM(B9:M9)</f>
        <v>0</v>
      </c>
    </row>
    <row r="10" spans="1:14" ht="13.5" hidden="1">
      <c r="A10" s="41" t="s">
        <v>31</v>
      </c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54">
        <f t="shared" si="0"/>
        <v>0</v>
      </c>
    </row>
    <row r="11" spans="1:14" ht="13.5" hidden="1">
      <c r="A11" s="41" t="s">
        <v>32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N11" s="154">
        <f t="shared" si="0"/>
        <v>0</v>
      </c>
    </row>
    <row r="12" spans="1:14" ht="13.5" hidden="1">
      <c r="A12" s="41" t="s">
        <v>33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N12" s="154">
        <f t="shared" si="0"/>
        <v>0</v>
      </c>
    </row>
    <row r="13" spans="1:14" ht="13.5" hidden="1">
      <c r="A13" s="41" t="s">
        <v>34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154">
        <f t="shared" si="0"/>
        <v>0</v>
      </c>
    </row>
    <row r="14" spans="1:14" ht="13.5">
      <c r="A14" s="41" t="s">
        <v>1144</v>
      </c>
      <c r="B14" s="151"/>
      <c r="C14" s="152"/>
      <c r="D14" s="152">
        <v>1260</v>
      </c>
      <c r="E14" s="152"/>
      <c r="F14" s="152">
        <v>5718</v>
      </c>
      <c r="G14" s="152">
        <v>350</v>
      </c>
      <c r="H14" s="152"/>
      <c r="I14" s="152">
        <v>700</v>
      </c>
      <c r="J14" s="152"/>
      <c r="K14" s="152">
        <v>243</v>
      </c>
      <c r="L14" s="152"/>
      <c r="M14" s="153"/>
      <c r="N14" s="154">
        <f t="shared" si="0"/>
        <v>8271</v>
      </c>
    </row>
    <row r="15" spans="1:14" ht="13.5">
      <c r="A15" s="41" t="s">
        <v>396</v>
      </c>
      <c r="B15" s="151"/>
      <c r="C15" s="151">
        <v>280</v>
      </c>
      <c r="D15" s="151">
        <v>300</v>
      </c>
      <c r="E15" s="151"/>
      <c r="F15" s="151"/>
      <c r="G15" s="151">
        <v>300</v>
      </c>
      <c r="H15" s="151">
        <v>750</v>
      </c>
      <c r="I15" s="151"/>
      <c r="J15" s="151"/>
      <c r="K15" s="151"/>
      <c r="L15" s="151"/>
      <c r="M15" s="151">
        <v>270</v>
      </c>
      <c r="N15" s="155">
        <f aca="true" t="shared" si="1" ref="N15:N21">SUM(B15:M15)</f>
        <v>1900</v>
      </c>
    </row>
    <row r="16" spans="1:14" ht="13.5">
      <c r="A16" s="41" t="s">
        <v>260</v>
      </c>
      <c r="B16" s="151">
        <v>142</v>
      </c>
      <c r="C16" s="152">
        <v>142</v>
      </c>
      <c r="D16" s="152">
        <v>142</v>
      </c>
      <c r="E16" s="152">
        <v>142</v>
      </c>
      <c r="F16" s="152">
        <v>142</v>
      </c>
      <c r="G16" s="152">
        <v>142</v>
      </c>
      <c r="H16" s="152">
        <v>142</v>
      </c>
      <c r="I16" s="152">
        <v>142</v>
      </c>
      <c r="J16" s="152">
        <v>142</v>
      </c>
      <c r="K16" s="152">
        <v>142</v>
      </c>
      <c r="L16" s="152">
        <v>142</v>
      </c>
      <c r="M16" s="153">
        <v>143</v>
      </c>
      <c r="N16" s="155">
        <f t="shared" si="1"/>
        <v>1705</v>
      </c>
    </row>
    <row r="17" spans="1:14" ht="13.5" hidden="1">
      <c r="A17" s="41" t="s">
        <v>20</v>
      </c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/>
      <c r="N17" s="155">
        <f t="shared" si="1"/>
        <v>0</v>
      </c>
    </row>
    <row r="18" spans="1:14" ht="13.5">
      <c r="A18" s="41" t="s">
        <v>1145</v>
      </c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3"/>
      <c r="N18" s="155">
        <f t="shared" si="1"/>
        <v>0</v>
      </c>
    </row>
    <row r="19" spans="1:14" ht="13.5">
      <c r="A19" s="41" t="s">
        <v>261</v>
      </c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  <c r="N19" s="155">
        <f t="shared" si="1"/>
        <v>0</v>
      </c>
    </row>
    <row r="20" spans="1:14" ht="13.5">
      <c r="A20" s="41" t="s">
        <v>21</v>
      </c>
      <c r="B20" s="151"/>
      <c r="C20" s="152"/>
      <c r="D20" s="152"/>
      <c r="E20" s="152"/>
      <c r="F20" s="152"/>
      <c r="G20" s="152">
        <v>21134</v>
      </c>
      <c r="H20" s="152"/>
      <c r="I20" s="152"/>
      <c r="J20" s="152"/>
      <c r="K20" s="152"/>
      <c r="L20" s="152"/>
      <c r="M20" s="153"/>
      <c r="N20" s="155">
        <f t="shared" si="1"/>
        <v>21134</v>
      </c>
    </row>
    <row r="21" spans="1:14" ht="14.25" thickBot="1">
      <c r="A21" s="43" t="s">
        <v>22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159">
        <f t="shared" si="1"/>
        <v>0</v>
      </c>
    </row>
    <row r="22" spans="1:14" ht="15" thickBot="1">
      <c r="A22" s="44" t="s">
        <v>23</v>
      </c>
      <c r="B22" s="160">
        <f>SUM(B7:B21)</f>
        <v>2494</v>
      </c>
      <c r="C22" s="161">
        <f aca="true" t="shared" si="2" ref="C22:M22">SUM(C7:C21)</f>
        <v>2774</v>
      </c>
      <c r="D22" s="161">
        <f t="shared" si="2"/>
        <v>4054</v>
      </c>
      <c r="E22" s="161">
        <f t="shared" si="2"/>
        <v>2494</v>
      </c>
      <c r="F22" s="161">
        <f t="shared" si="2"/>
        <v>8212</v>
      </c>
      <c r="G22" s="161">
        <f t="shared" si="2"/>
        <v>24278</v>
      </c>
      <c r="H22" s="161">
        <f t="shared" si="2"/>
        <v>3244</v>
      </c>
      <c r="I22" s="161">
        <f t="shared" si="2"/>
        <v>3194</v>
      </c>
      <c r="J22" s="161">
        <f t="shared" si="2"/>
        <v>2494</v>
      </c>
      <c r="K22" s="161">
        <f t="shared" si="2"/>
        <v>2737</v>
      </c>
      <c r="L22" s="161">
        <f t="shared" si="2"/>
        <v>2494</v>
      </c>
      <c r="M22" s="162">
        <f t="shared" si="2"/>
        <v>2769</v>
      </c>
      <c r="N22" s="163">
        <f>SUM(N7:N21)</f>
        <v>61238</v>
      </c>
    </row>
    <row r="23" spans="1:14" ht="13.5">
      <c r="A23" s="7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14" ht="15" thickBot="1">
      <c r="A24" s="72" t="s">
        <v>24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ht="13.5">
      <c r="A25" s="165" t="s">
        <v>25</v>
      </c>
      <c r="B25" s="166">
        <v>1126</v>
      </c>
      <c r="C25" s="166">
        <v>1126</v>
      </c>
      <c r="D25" s="166">
        <v>1126</v>
      </c>
      <c r="E25" s="166">
        <v>1126</v>
      </c>
      <c r="F25" s="166">
        <v>1126</v>
      </c>
      <c r="G25" s="166">
        <v>1126</v>
      </c>
      <c r="H25" s="166">
        <v>1126</v>
      </c>
      <c r="I25" s="166">
        <v>1126</v>
      </c>
      <c r="J25" s="166">
        <v>1126</v>
      </c>
      <c r="K25" s="166">
        <v>1126</v>
      </c>
      <c r="L25" s="166">
        <v>1126</v>
      </c>
      <c r="M25" s="166">
        <v>1135</v>
      </c>
      <c r="N25" s="167">
        <f aca="true" t="shared" si="3" ref="N25:N34">SUM(B25:M25)</f>
        <v>13521</v>
      </c>
    </row>
    <row r="26" spans="1:14" ht="13.5">
      <c r="A26" s="41" t="s">
        <v>441</v>
      </c>
      <c r="B26" s="151">
        <v>194</v>
      </c>
      <c r="C26" s="151">
        <v>194</v>
      </c>
      <c r="D26" s="151">
        <v>194</v>
      </c>
      <c r="E26" s="151">
        <v>194</v>
      </c>
      <c r="F26" s="151">
        <v>194</v>
      </c>
      <c r="G26" s="151">
        <v>194</v>
      </c>
      <c r="H26" s="151">
        <v>194</v>
      </c>
      <c r="I26" s="151">
        <v>194</v>
      </c>
      <c r="J26" s="151">
        <v>194</v>
      </c>
      <c r="K26" s="151">
        <v>194</v>
      </c>
      <c r="L26" s="151">
        <v>194</v>
      </c>
      <c r="M26" s="151">
        <v>200</v>
      </c>
      <c r="N26" s="155">
        <f t="shared" si="3"/>
        <v>2334</v>
      </c>
    </row>
    <row r="27" spans="1:15" ht="13.5">
      <c r="A27" s="41" t="s">
        <v>442</v>
      </c>
      <c r="B27" s="151">
        <v>950</v>
      </c>
      <c r="C27" s="151">
        <v>950</v>
      </c>
      <c r="D27" s="151">
        <v>950</v>
      </c>
      <c r="E27" s="151">
        <v>950</v>
      </c>
      <c r="F27" s="151">
        <v>950</v>
      </c>
      <c r="G27" s="151">
        <v>950</v>
      </c>
      <c r="H27" s="151">
        <v>950</v>
      </c>
      <c r="I27" s="151">
        <v>950</v>
      </c>
      <c r="J27" s="151">
        <v>950</v>
      </c>
      <c r="K27" s="151">
        <v>950</v>
      </c>
      <c r="L27" s="151">
        <v>950</v>
      </c>
      <c r="M27" s="151">
        <v>950</v>
      </c>
      <c r="N27" s="155">
        <f t="shared" si="3"/>
        <v>11400</v>
      </c>
      <c r="O27" s="434"/>
    </row>
    <row r="28" spans="1:14" ht="13.5">
      <c r="A28" s="41" t="s">
        <v>27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5">
        <f t="shared" si="3"/>
        <v>0</v>
      </c>
    </row>
    <row r="29" spans="1:14" ht="13.5">
      <c r="A29" s="41" t="s">
        <v>1131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5">
        <f t="shared" si="3"/>
        <v>0</v>
      </c>
    </row>
    <row r="30" spans="1:14" ht="13.5">
      <c r="A30" s="41" t="s">
        <v>431</v>
      </c>
      <c r="B30" s="151">
        <v>158</v>
      </c>
      <c r="C30" s="152">
        <v>158</v>
      </c>
      <c r="D30" s="152">
        <v>158</v>
      </c>
      <c r="E30" s="152">
        <v>158</v>
      </c>
      <c r="F30" s="152">
        <v>158</v>
      </c>
      <c r="G30" s="151">
        <v>158</v>
      </c>
      <c r="H30" s="152">
        <v>158</v>
      </c>
      <c r="I30" s="152">
        <v>158</v>
      </c>
      <c r="J30" s="152">
        <v>158</v>
      </c>
      <c r="K30" s="152">
        <v>158</v>
      </c>
      <c r="L30" s="152">
        <v>158</v>
      </c>
      <c r="M30" s="153">
        <v>165</v>
      </c>
      <c r="N30" s="155">
        <f t="shared" si="3"/>
        <v>1903</v>
      </c>
    </row>
    <row r="31" spans="1:14" ht="13.5">
      <c r="A31" s="41" t="s">
        <v>28</v>
      </c>
      <c r="B31" s="151"/>
      <c r="C31" s="152"/>
      <c r="D31" s="152">
        <v>3500</v>
      </c>
      <c r="E31" s="152">
        <v>2890</v>
      </c>
      <c r="F31" s="152">
        <v>1750</v>
      </c>
      <c r="G31" s="152">
        <v>2590</v>
      </c>
      <c r="H31" s="152">
        <v>5718</v>
      </c>
      <c r="I31" s="152">
        <v>3510</v>
      </c>
      <c r="J31" s="152">
        <v>2800</v>
      </c>
      <c r="K31" s="152">
        <v>1860</v>
      </c>
      <c r="L31" s="152">
        <v>847</v>
      </c>
      <c r="M31" s="153"/>
      <c r="N31" s="155">
        <f t="shared" si="3"/>
        <v>25465</v>
      </c>
    </row>
    <row r="32" spans="1:14" ht="13.5">
      <c r="A32" s="41" t="s">
        <v>477</v>
      </c>
      <c r="B32" s="151"/>
      <c r="C32" s="152"/>
      <c r="D32" s="152"/>
      <c r="E32" s="152"/>
      <c r="F32" s="152">
        <v>1500</v>
      </c>
      <c r="G32" s="152"/>
      <c r="H32" s="152"/>
      <c r="I32" s="152"/>
      <c r="J32" s="152"/>
      <c r="K32" s="152"/>
      <c r="L32" s="152"/>
      <c r="M32" s="153"/>
      <c r="N32" s="155">
        <f t="shared" si="3"/>
        <v>1500</v>
      </c>
    </row>
    <row r="33" spans="1:14" ht="13.5">
      <c r="A33" s="41" t="s">
        <v>262</v>
      </c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3"/>
      <c r="N33" s="155">
        <f t="shared" si="3"/>
        <v>0</v>
      </c>
    </row>
    <row r="34" spans="1:14" ht="14.25" thickBot="1">
      <c r="A34" s="43" t="s">
        <v>500</v>
      </c>
      <c r="B34" s="156">
        <v>5115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  <c r="N34" s="159">
        <f t="shared" si="3"/>
        <v>5115</v>
      </c>
    </row>
    <row r="35" spans="1:14" ht="15" thickBot="1">
      <c r="A35" s="44" t="s">
        <v>29</v>
      </c>
      <c r="B35" s="168">
        <f>SUM(B25:B34)</f>
        <v>7543</v>
      </c>
      <c r="C35" s="168">
        <f aca="true" t="shared" si="4" ref="C35:M35">SUM(C25:C34)</f>
        <v>2428</v>
      </c>
      <c r="D35" s="168">
        <f t="shared" si="4"/>
        <v>5928</v>
      </c>
      <c r="E35" s="168">
        <f t="shared" si="4"/>
        <v>5318</v>
      </c>
      <c r="F35" s="168">
        <f t="shared" si="4"/>
        <v>5678</v>
      </c>
      <c r="G35" s="168">
        <f t="shared" si="4"/>
        <v>5018</v>
      </c>
      <c r="H35" s="168">
        <f t="shared" si="4"/>
        <v>8146</v>
      </c>
      <c r="I35" s="168">
        <f t="shared" si="4"/>
        <v>5938</v>
      </c>
      <c r="J35" s="168">
        <f t="shared" si="4"/>
        <v>5228</v>
      </c>
      <c r="K35" s="168">
        <f t="shared" si="4"/>
        <v>4288</v>
      </c>
      <c r="L35" s="168">
        <f t="shared" si="4"/>
        <v>3275</v>
      </c>
      <c r="M35" s="168">
        <f t="shared" si="4"/>
        <v>2450</v>
      </c>
      <c r="N35" s="169">
        <f>SUM(N25:N34)</f>
        <v>61238</v>
      </c>
    </row>
    <row r="38" spans="4:5" ht="12.75">
      <c r="D38" s="1"/>
      <c r="E38" s="1"/>
    </row>
  </sheetData>
  <sheetProtection/>
  <mergeCells count="3">
    <mergeCell ref="A3:N3"/>
    <mergeCell ref="J2:N2"/>
    <mergeCell ref="D2:G2"/>
  </mergeCells>
  <printOptions/>
  <pageMargins left="0.5905511811023623" right="0.15748031496062992" top="0.984251968503937" bottom="0.984251968503937" header="0.5118110236220472" footer="0.5118110236220472"/>
  <pageSetup horizontalDpi="120" verticalDpi="12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2">
      <selection activeCell="U12" sqref="U12"/>
    </sheetView>
  </sheetViews>
  <sheetFormatPr defaultColWidth="9.140625" defaultRowHeight="12.75"/>
  <cols>
    <col min="1" max="1" width="23.57421875" style="404" customWidth="1"/>
    <col min="2" max="2" width="6.7109375" style="404" customWidth="1"/>
    <col min="3" max="9" width="9.8515625" style="404" hidden="1" customWidth="1"/>
    <col min="10" max="10" width="8.140625" style="404" customWidth="1"/>
    <col min="11" max="11" width="7.7109375" style="404" customWidth="1"/>
    <col min="12" max="12" width="9.28125" style="404" customWidth="1"/>
    <col min="13" max="13" width="11.28125" style="404" customWidth="1"/>
    <col min="14" max="14" width="10.57421875" style="404" customWidth="1"/>
    <col min="15" max="15" width="8.421875" style="404" customWidth="1"/>
    <col min="16" max="16" width="9.00390625" style="404" customWidth="1"/>
    <col min="17" max="17" width="7.8515625" style="404" customWidth="1"/>
    <col min="18" max="18" width="9.140625" style="404" customWidth="1"/>
    <col min="19" max="19" width="10.7109375" style="404" customWidth="1"/>
    <col min="20" max="20" width="10.421875" style="404" customWidth="1"/>
    <col min="21" max="16384" width="9.140625" style="404" customWidth="1"/>
  </cols>
  <sheetData>
    <row r="1" ht="12.75" hidden="1"/>
    <row r="2" spans="18:20" ht="0.75" customHeight="1">
      <c r="R2" s="1639"/>
      <c r="S2" s="1496"/>
      <c r="T2" s="1496"/>
    </row>
    <row r="3" spans="18:20" ht="0.75" customHeight="1">
      <c r="R3" s="910"/>
      <c r="S3" s="216"/>
      <c r="T3" s="216"/>
    </row>
    <row r="4" spans="18:20" ht="0.75" customHeight="1">
      <c r="R4" s="910"/>
      <c r="S4" s="216"/>
      <c r="T4" s="216"/>
    </row>
    <row r="5" spans="1:20" ht="26.25" customHeight="1">
      <c r="A5" s="1640" t="s">
        <v>708</v>
      </c>
      <c r="B5" s="1640"/>
      <c r="C5" s="1640"/>
      <c r="D5" s="1640"/>
      <c r="E5" s="1640"/>
      <c r="F5" s="1640"/>
      <c r="G5" s="1640"/>
      <c r="H5" s="1640"/>
      <c r="I5" s="1640"/>
      <c r="J5" s="1640"/>
      <c r="K5" s="1640"/>
      <c r="L5" s="1640"/>
      <c r="M5" s="1640"/>
      <c r="N5" s="1640"/>
      <c r="O5" s="1640"/>
      <c r="P5" s="1640"/>
      <c r="Q5" s="1640"/>
      <c r="R5" s="1640"/>
      <c r="S5" s="1640"/>
      <c r="T5" s="1640"/>
    </row>
    <row r="6" spans="1:20" ht="18.75" customHeight="1">
      <c r="A6" s="1641"/>
      <c r="B6" s="1641"/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1"/>
      <c r="P6" s="1641"/>
      <c r="Q6" s="1641"/>
      <c r="R6" s="1641"/>
      <c r="S6" s="1641"/>
      <c r="T6" s="1641"/>
    </row>
    <row r="7" spans="1:20" ht="18.75" customHeight="1" thickBot="1">
      <c r="A7" s="1174"/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644" t="s">
        <v>410</v>
      </c>
      <c r="T7" s="1644"/>
    </row>
    <row r="8" spans="1:20" ht="18.75" customHeight="1">
      <c r="A8" s="1618" t="s">
        <v>1221</v>
      </c>
      <c r="B8" s="1620" t="s">
        <v>1291</v>
      </c>
      <c r="C8" s="1620" t="s">
        <v>1292</v>
      </c>
      <c r="D8" s="1620" t="s">
        <v>1295</v>
      </c>
      <c r="E8" s="1620" t="s">
        <v>1296</v>
      </c>
      <c r="F8" s="1620" t="s">
        <v>1298</v>
      </c>
      <c r="G8" s="1620" t="s">
        <v>1293</v>
      </c>
      <c r="H8" s="1620" t="s">
        <v>1297</v>
      </c>
      <c r="I8" s="1623" t="s">
        <v>1294</v>
      </c>
      <c r="J8" s="1618" t="s">
        <v>1222</v>
      </c>
      <c r="K8" s="1637" t="s">
        <v>1223</v>
      </c>
      <c r="L8" s="1637" t="s">
        <v>1224</v>
      </c>
      <c r="M8" s="1637" t="s">
        <v>1225</v>
      </c>
      <c r="N8" s="1637" t="s">
        <v>1299</v>
      </c>
      <c r="O8" s="1637" t="s">
        <v>1303</v>
      </c>
      <c r="P8" s="1637" t="s">
        <v>1304</v>
      </c>
      <c r="Q8" s="1637" t="s">
        <v>1305</v>
      </c>
      <c r="R8" s="1637" t="s">
        <v>1306</v>
      </c>
      <c r="S8" s="1637" t="s">
        <v>90</v>
      </c>
      <c r="T8" s="1642" t="s">
        <v>18</v>
      </c>
    </row>
    <row r="9" spans="1:20" ht="12.75" customHeight="1">
      <c r="A9" s="1619"/>
      <c r="B9" s="1621"/>
      <c r="C9" s="1621"/>
      <c r="D9" s="1622"/>
      <c r="E9" s="1621"/>
      <c r="F9" s="1621"/>
      <c r="G9" s="1621"/>
      <c r="H9" s="1621"/>
      <c r="I9" s="1624"/>
      <c r="J9" s="1619"/>
      <c r="K9" s="1638"/>
      <c r="L9" s="1638"/>
      <c r="M9" s="1638"/>
      <c r="N9" s="1638"/>
      <c r="O9" s="1638"/>
      <c r="P9" s="1638"/>
      <c r="Q9" s="1638"/>
      <c r="R9" s="1638"/>
      <c r="S9" s="1638"/>
      <c r="T9" s="1643"/>
    </row>
    <row r="10" spans="1:20" ht="13.5" customHeight="1">
      <c r="A10" s="1619"/>
      <c r="B10" s="1621"/>
      <c r="C10" s="1621"/>
      <c r="D10" s="1622"/>
      <c r="E10" s="1621"/>
      <c r="F10" s="1621"/>
      <c r="G10" s="1621"/>
      <c r="H10" s="1621"/>
      <c r="I10" s="1624"/>
      <c r="J10" s="1619"/>
      <c r="K10" s="1638"/>
      <c r="L10" s="1638"/>
      <c r="M10" s="1638"/>
      <c r="N10" s="1638"/>
      <c r="O10" s="1638"/>
      <c r="P10" s="1638"/>
      <c r="Q10" s="1638"/>
      <c r="R10" s="1638"/>
      <c r="S10" s="1638"/>
      <c r="T10" s="1643"/>
    </row>
    <row r="11" spans="1:20" ht="12.75">
      <c r="A11" s="1619"/>
      <c r="B11" s="1621"/>
      <c r="C11" s="1621"/>
      <c r="D11" s="1622"/>
      <c r="E11" s="1621"/>
      <c r="F11" s="1621"/>
      <c r="G11" s="1621"/>
      <c r="H11" s="1621"/>
      <c r="I11" s="1624"/>
      <c r="J11" s="1619"/>
      <c r="K11" s="1638"/>
      <c r="L11" s="1638"/>
      <c r="M11" s="1638"/>
      <c r="N11" s="1638"/>
      <c r="O11" s="1638"/>
      <c r="P11" s="1638"/>
      <c r="Q11" s="1638"/>
      <c r="R11" s="1638"/>
      <c r="S11" s="1638"/>
      <c r="T11" s="1643"/>
    </row>
    <row r="12" spans="1:20" ht="21.75" customHeight="1" thickBot="1">
      <c r="A12" s="1619"/>
      <c r="B12" s="1621"/>
      <c r="C12" s="1621"/>
      <c r="D12" s="1622"/>
      <c r="E12" s="1621"/>
      <c r="F12" s="1621"/>
      <c r="G12" s="1621"/>
      <c r="H12" s="1621"/>
      <c r="I12" s="1624"/>
      <c r="J12" s="1619"/>
      <c r="K12" s="1638"/>
      <c r="L12" s="1638"/>
      <c r="M12" s="1638"/>
      <c r="N12" s="1638"/>
      <c r="O12" s="1638"/>
      <c r="P12" s="1638"/>
      <c r="Q12" s="1638"/>
      <c r="R12" s="1638"/>
      <c r="S12" s="1638"/>
      <c r="T12" s="1643"/>
    </row>
    <row r="13" spans="1:20" ht="14.25" customHeight="1" hidden="1">
      <c r="A13" s="1618" t="s">
        <v>1307</v>
      </c>
      <c r="B13" s="872"/>
      <c r="C13" s="872"/>
      <c r="D13" s="872"/>
      <c r="E13" s="872"/>
      <c r="F13" s="872"/>
      <c r="G13" s="872"/>
      <c r="H13" s="872"/>
      <c r="I13" s="877"/>
      <c r="J13" s="1627"/>
      <c r="K13" s="1629"/>
      <c r="L13" s="1629"/>
      <c r="M13" s="1629"/>
      <c r="N13" s="1629"/>
      <c r="O13" s="1629"/>
      <c r="P13" s="1629"/>
      <c r="Q13" s="1625">
        <v>4245140</v>
      </c>
      <c r="R13" s="1625">
        <v>677200</v>
      </c>
      <c r="S13" s="1629"/>
      <c r="T13" s="1635">
        <f>SUM(J13:S13)</f>
        <v>4922340</v>
      </c>
    </row>
    <row r="14" spans="1:20" ht="21" customHeight="1" hidden="1" thickBot="1">
      <c r="A14" s="1631"/>
      <c r="B14" s="873"/>
      <c r="C14" s="873"/>
      <c r="D14" s="873"/>
      <c r="E14" s="873"/>
      <c r="F14" s="873"/>
      <c r="G14" s="873"/>
      <c r="H14" s="873"/>
      <c r="I14" s="878"/>
      <c r="J14" s="1628"/>
      <c r="K14" s="1630"/>
      <c r="L14" s="1630"/>
      <c r="M14" s="1630"/>
      <c r="N14" s="1630"/>
      <c r="O14" s="1630"/>
      <c r="P14" s="1630"/>
      <c r="Q14" s="1626"/>
      <c r="R14" s="1626"/>
      <c r="S14" s="1630"/>
      <c r="T14" s="1636"/>
    </row>
    <row r="15" spans="1:20" ht="15" customHeight="1" hidden="1">
      <c r="A15" s="1618" t="s">
        <v>1309</v>
      </c>
      <c r="B15" s="872"/>
      <c r="C15" s="872"/>
      <c r="D15" s="872"/>
      <c r="E15" s="872"/>
      <c r="F15" s="872"/>
      <c r="G15" s="872"/>
      <c r="H15" s="872"/>
      <c r="I15" s="877"/>
      <c r="J15" s="1627"/>
      <c r="K15" s="1629"/>
      <c r="L15" s="1625">
        <v>820380</v>
      </c>
      <c r="M15" s="1625">
        <v>110460</v>
      </c>
      <c r="N15" s="1625">
        <v>4226040</v>
      </c>
      <c r="O15" s="1629"/>
      <c r="P15" s="1629"/>
      <c r="Q15" s="1625">
        <v>585000</v>
      </c>
      <c r="R15" s="1625">
        <v>117860</v>
      </c>
      <c r="S15" s="1629"/>
      <c r="T15" s="1635">
        <f>SUM(J15:S15)</f>
        <v>5859740</v>
      </c>
    </row>
    <row r="16" spans="1:20" ht="28.5" customHeight="1" hidden="1" thickBot="1">
      <c r="A16" s="1631"/>
      <c r="B16" s="873"/>
      <c r="C16" s="873"/>
      <c r="D16" s="873"/>
      <c r="E16" s="873"/>
      <c r="F16" s="873"/>
      <c r="G16" s="873"/>
      <c r="H16" s="873"/>
      <c r="I16" s="878"/>
      <c r="J16" s="1628"/>
      <c r="K16" s="1630"/>
      <c r="L16" s="1626"/>
      <c r="M16" s="1626"/>
      <c r="N16" s="1626"/>
      <c r="O16" s="1630"/>
      <c r="P16" s="1630"/>
      <c r="Q16" s="1626"/>
      <c r="R16" s="1626"/>
      <c r="S16" s="1630"/>
      <c r="T16" s="1636"/>
    </row>
    <row r="17" spans="1:20" ht="16.5" customHeight="1" hidden="1">
      <c r="A17" s="1618" t="s">
        <v>1310</v>
      </c>
      <c r="B17" s="872"/>
      <c r="C17" s="872"/>
      <c r="D17" s="872"/>
      <c r="E17" s="872"/>
      <c r="F17" s="872"/>
      <c r="G17" s="872"/>
      <c r="H17" s="872"/>
      <c r="I17" s="877"/>
      <c r="J17" s="1632">
        <v>300000</v>
      </c>
      <c r="K17" s="1625">
        <v>542322</v>
      </c>
      <c r="L17" s="1629"/>
      <c r="M17" s="1629"/>
      <c r="N17" s="1625">
        <v>1310000</v>
      </c>
      <c r="O17" s="1629"/>
      <c r="P17" s="1629"/>
      <c r="Q17" s="1625">
        <v>4626885</v>
      </c>
      <c r="R17" s="1629"/>
      <c r="S17" s="1629"/>
      <c r="T17" s="1635">
        <f>SUM(J17:S17)</f>
        <v>6779207</v>
      </c>
    </row>
    <row r="18" spans="1:20" ht="17.25" customHeight="1" hidden="1" thickBot="1">
      <c r="A18" s="1631"/>
      <c r="B18" s="873"/>
      <c r="C18" s="873"/>
      <c r="D18" s="873"/>
      <c r="E18" s="873"/>
      <c r="F18" s="873"/>
      <c r="G18" s="873"/>
      <c r="H18" s="873"/>
      <c r="I18" s="878"/>
      <c r="J18" s="1633"/>
      <c r="K18" s="1626"/>
      <c r="L18" s="1630"/>
      <c r="M18" s="1630"/>
      <c r="N18" s="1626"/>
      <c r="O18" s="1630"/>
      <c r="P18" s="1630"/>
      <c r="Q18" s="1626"/>
      <c r="R18" s="1630"/>
      <c r="S18" s="1630"/>
      <c r="T18" s="1636"/>
    </row>
    <row r="19" spans="1:20" ht="14.25" customHeight="1" hidden="1">
      <c r="A19" s="1618" t="s">
        <v>1311</v>
      </c>
      <c r="B19" s="872"/>
      <c r="C19" s="872"/>
      <c r="D19" s="872"/>
      <c r="E19" s="872"/>
      <c r="F19" s="872"/>
      <c r="G19" s="872"/>
      <c r="H19" s="872"/>
      <c r="I19" s="877"/>
      <c r="J19" s="1627"/>
      <c r="K19" s="1629"/>
      <c r="L19" s="1629"/>
      <c r="M19" s="1629"/>
      <c r="N19" s="1629"/>
      <c r="O19" s="1629"/>
      <c r="P19" s="1625">
        <v>1900000</v>
      </c>
      <c r="Q19" s="1629"/>
      <c r="R19" s="1629"/>
      <c r="S19" s="1629"/>
      <c r="T19" s="1635">
        <f>SUM(J19:S19)</f>
        <v>1900000</v>
      </c>
    </row>
    <row r="20" spans="1:20" ht="9.75" customHeight="1" hidden="1" thickBot="1">
      <c r="A20" s="1631"/>
      <c r="B20" s="873"/>
      <c r="C20" s="873"/>
      <c r="D20" s="873"/>
      <c r="E20" s="873"/>
      <c r="F20" s="873"/>
      <c r="G20" s="873"/>
      <c r="H20" s="873"/>
      <c r="I20" s="878"/>
      <c r="J20" s="1628"/>
      <c r="K20" s="1630"/>
      <c r="L20" s="1630"/>
      <c r="M20" s="1630"/>
      <c r="N20" s="1630"/>
      <c r="O20" s="1630"/>
      <c r="P20" s="1626"/>
      <c r="Q20" s="1630"/>
      <c r="R20" s="1630"/>
      <c r="S20" s="1630"/>
      <c r="T20" s="1636"/>
    </row>
    <row r="21" spans="1:20" ht="18" customHeight="1" hidden="1">
      <c r="A21" s="1618" t="s">
        <v>1318</v>
      </c>
      <c r="B21" s="872"/>
      <c r="C21" s="872"/>
      <c r="D21" s="872"/>
      <c r="E21" s="872"/>
      <c r="F21" s="872"/>
      <c r="G21" s="872"/>
      <c r="H21" s="872"/>
      <c r="I21" s="877"/>
      <c r="J21" s="1627"/>
      <c r="K21" s="1625">
        <v>1199952</v>
      </c>
      <c r="L21" s="1625">
        <v>7494586</v>
      </c>
      <c r="M21" s="1629"/>
      <c r="N21" s="1625">
        <v>2230000</v>
      </c>
      <c r="O21" s="1625">
        <v>60000</v>
      </c>
      <c r="P21" s="1629"/>
      <c r="Q21" s="1625">
        <v>450000</v>
      </c>
      <c r="R21" s="1625">
        <v>359840</v>
      </c>
      <c r="S21" s="1625">
        <v>205622</v>
      </c>
      <c r="T21" s="1635">
        <f>SUM(J21:S21)</f>
        <v>12000000</v>
      </c>
    </row>
    <row r="22" spans="1:20" ht="14.25" customHeight="1" hidden="1" thickBot="1">
      <c r="A22" s="1631"/>
      <c r="B22" s="873"/>
      <c r="C22" s="873"/>
      <c r="D22" s="873"/>
      <c r="E22" s="873"/>
      <c r="F22" s="873"/>
      <c r="G22" s="873"/>
      <c r="H22" s="873"/>
      <c r="I22" s="878"/>
      <c r="J22" s="1628"/>
      <c r="K22" s="1626"/>
      <c r="L22" s="1626"/>
      <c r="M22" s="1630"/>
      <c r="N22" s="1626"/>
      <c r="O22" s="1626"/>
      <c r="P22" s="1630"/>
      <c r="Q22" s="1626"/>
      <c r="R22" s="1626"/>
      <c r="S22" s="1626"/>
      <c r="T22" s="1636"/>
    </row>
    <row r="23" spans="1:20" ht="21" customHeight="1" hidden="1">
      <c r="A23" s="1618" t="s">
        <v>1319</v>
      </c>
      <c r="B23" s="872"/>
      <c r="C23" s="872"/>
      <c r="D23" s="872"/>
      <c r="E23" s="872"/>
      <c r="F23" s="872"/>
      <c r="G23" s="872"/>
      <c r="H23" s="872"/>
      <c r="I23" s="877"/>
      <c r="J23" s="1627"/>
      <c r="K23" s="1629"/>
      <c r="L23" s="1625">
        <v>6772910</v>
      </c>
      <c r="M23" s="1625">
        <v>3943200</v>
      </c>
      <c r="N23" s="1625">
        <v>4128200</v>
      </c>
      <c r="O23" s="1625">
        <v>170000</v>
      </c>
      <c r="P23" s="1629"/>
      <c r="Q23" s="1625">
        <v>980000</v>
      </c>
      <c r="R23" s="1625">
        <v>180000</v>
      </c>
      <c r="S23" s="1625">
        <v>100000</v>
      </c>
      <c r="T23" s="1635">
        <f>SUM(J23:S23)</f>
        <v>16274310</v>
      </c>
    </row>
    <row r="24" spans="1:20" ht="12" customHeight="1" hidden="1" thickBot="1">
      <c r="A24" s="1631"/>
      <c r="B24" s="873"/>
      <c r="C24" s="873"/>
      <c r="D24" s="873"/>
      <c r="E24" s="873"/>
      <c r="F24" s="873"/>
      <c r="G24" s="873"/>
      <c r="H24" s="873"/>
      <c r="I24" s="878"/>
      <c r="J24" s="1628"/>
      <c r="K24" s="1630"/>
      <c r="L24" s="1626"/>
      <c r="M24" s="1626"/>
      <c r="N24" s="1626"/>
      <c r="O24" s="1626"/>
      <c r="P24" s="1630"/>
      <c r="Q24" s="1626"/>
      <c r="R24" s="1626"/>
      <c r="S24" s="1626"/>
      <c r="T24" s="1636"/>
    </row>
    <row r="25" spans="1:20" ht="15.75" customHeight="1" hidden="1">
      <c r="A25" s="1618" t="s">
        <v>1320</v>
      </c>
      <c r="B25" s="872"/>
      <c r="C25" s="872"/>
      <c r="D25" s="872"/>
      <c r="E25" s="872"/>
      <c r="F25" s="872"/>
      <c r="G25" s="872"/>
      <c r="H25" s="872"/>
      <c r="I25" s="877"/>
      <c r="J25" s="1627"/>
      <c r="K25" s="1629"/>
      <c r="L25" s="1625">
        <v>60600</v>
      </c>
      <c r="M25" s="1625">
        <v>30000</v>
      </c>
      <c r="N25" s="1625">
        <v>640000</v>
      </c>
      <c r="O25" s="1625">
        <v>30000</v>
      </c>
      <c r="P25" s="1629"/>
      <c r="Q25" s="1625">
        <v>120000</v>
      </c>
      <c r="R25" s="1625">
        <v>65000</v>
      </c>
      <c r="S25" s="1625">
        <v>20000</v>
      </c>
      <c r="T25" s="1635">
        <f>SUM(J25:S25)</f>
        <v>965600</v>
      </c>
    </row>
    <row r="26" spans="1:20" ht="6" customHeight="1" hidden="1" thickBot="1">
      <c r="A26" s="1634"/>
      <c r="B26" s="874"/>
      <c r="C26" s="874"/>
      <c r="D26" s="874"/>
      <c r="E26" s="874"/>
      <c r="F26" s="874"/>
      <c r="G26" s="874"/>
      <c r="H26" s="874"/>
      <c r="I26" s="879"/>
      <c r="J26" s="1646"/>
      <c r="K26" s="1647"/>
      <c r="L26" s="1645"/>
      <c r="M26" s="1645"/>
      <c r="N26" s="1645"/>
      <c r="O26" s="1645"/>
      <c r="P26" s="1647"/>
      <c r="Q26" s="1645"/>
      <c r="R26" s="1645"/>
      <c r="S26" s="1645"/>
      <c r="T26" s="1648"/>
    </row>
    <row r="27" spans="1:20" ht="52.5" customHeight="1" thickBot="1">
      <c r="A27" s="685"/>
      <c r="B27" s="875"/>
      <c r="C27" s="875"/>
      <c r="D27" s="875"/>
      <c r="E27" s="875"/>
      <c r="F27" s="875"/>
      <c r="G27" s="875"/>
      <c r="H27" s="875"/>
      <c r="I27" s="880"/>
      <c r="J27" s="1078"/>
      <c r="K27" s="1079"/>
      <c r="L27" s="1079"/>
      <c r="M27" s="1079"/>
      <c r="N27" s="1079"/>
      <c r="O27" s="1079"/>
      <c r="P27" s="1079"/>
      <c r="Q27" s="1079"/>
      <c r="R27" s="1079"/>
      <c r="S27" s="1079"/>
      <c r="T27" s="1034"/>
    </row>
    <row r="28" spans="1:20" ht="56.25" customHeight="1" thickBot="1">
      <c r="A28" s="685"/>
      <c r="B28" s="875"/>
      <c r="C28" s="875"/>
      <c r="D28" s="875"/>
      <c r="E28" s="875"/>
      <c r="F28" s="875"/>
      <c r="G28" s="875"/>
      <c r="H28" s="875"/>
      <c r="I28" s="880"/>
      <c r="J28" s="1032"/>
      <c r="K28" s="1033"/>
      <c r="L28" s="1033"/>
      <c r="M28" s="1033"/>
      <c r="N28" s="1033"/>
      <c r="O28" s="1033"/>
      <c r="P28" s="1033"/>
      <c r="Q28" s="1033"/>
      <c r="R28" s="1033"/>
      <c r="S28" s="1033"/>
      <c r="T28" s="1034"/>
    </row>
    <row r="29" spans="1:20" ht="59.25" customHeight="1" thickBot="1">
      <c r="A29" s="685"/>
      <c r="B29" s="875"/>
      <c r="C29" s="875"/>
      <c r="D29" s="875"/>
      <c r="E29" s="875"/>
      <c r="F29" s="875"/>
      <c r="G29" s="875"/>
      <c r="H29" s="875"/>
      <c r="I29" s="880"/>
      <c r="J29" s="1032"/>
      <c r="K29" s="1033"/>
      <c r="L29" s="1033"/>
      <c r="M29" s="1033"/>
      <c r="N29" s="1033"/>
      <c r="O29" s="1033"/>
      <c r="P29" s="1033"/>
      <c r="Q29" s="1033"/>
      <c r="R29" s="1033"/>
      <c r="S29" s="1033"/>
      <c r="T29" s="1034"/>
    </row>
    <row r="30" spans="1:20" ht="52.5" customHeight="1" thickBot="1">
      <c r="A30" s="1077"/>
      <c r="B30" s="875"/>
      <c r="C30" s="876"/>
      <c r="D30" s="876"/>
      <c r="E30" s="876"/>
      <c r="F30" s="876"/>
      <c r="G30" s="876"/>
      <c r="H30" s="876"/>
      <c r="I30" s="881"/>
      <c r="J30" s="1032"/>
      <c r="K30" s="1033"/>
      <c r="L30" s="1033"/>
      <c r="M30" s="1033"/>
      <c r="N30" s="1033"/>
      <c r="O30" s="1033"/>
      <c r="P30" s="1033"/>
      <c r="Q30" s="1033"/>
      <c r="R30" s="1033"/>
      <c r="S30" s="1033"/>
      <c r="T30" s="1034"/>
    </row>
    <row r="41" ht="12.75">
      <c r="Q41" s="1035"/>
    </row>
  </sheetData>
  <sheetProtection selectLockedCells="1" selectUnlockedCells="1"/>
  <mergeCells count="107">
    <mergeCell ref="Q25:Q26"/>
    <mergeCell ref="T25:T26"/>
    <mergeCell ref="T23:T24"/>
    <mergeCell ref="N21:N22"/>
    <mergeCell ref="O21:O22"/>
    <mergeCell ref="R21:R22"/>
    <mergeCell ref="N23:N24"/>
    <mergeCell ref="O23:O24"/>
    <mergeCell ref="T21:T22"/>
    <mergeCell ref="S21:S22"/>
    <mergeCell ref="S23:S24"/>
    <mergeCell ref="R13:R14"/>
    <mergeCell ref="R15:R16"/>
    <mergeCell ref="Q19:Q20"/>
    <mergeCell ref="R17:R18"/>
    <mergeCell ref="Q15:Q16"/>
    <mergeCell ref="S17:S18"/>
    <mergeCell ref="Q21:Q22"/>
    <mergeCell ref="Q23:Q24"/>
    <mergeCell ref="R19:R20"/>
    <mergeCell ref="N19:N20"/>
    <mergeCell ref="O25:O26"/>
    <mergeCell ref="P19:P20"/>
    <mergeCell ref="M21:M22"/>
    <mergeCell ref="P21:P22"/>
    <mergeCell ref="P25:P26"/>
    <mergeCell ref="P23:P24"/>
    <mergeCell ref="M19:M20"/>
    <mergeCell ref="N25:N26"/>
    <mergeCell ref="S25:S26"/>
    <mergeCell ref="R25:R26"/>
    <mergeCell ref="L15:L16"/>
    <mergeCell ref="M15:M16"/>
    <mergeCell ref="N15:N16"/>
    <mergeCell ref="M23:M24"/>
    <mergeCell ref="O19:O20"/>
    <mergeCell ref="O17:O18"/>
    <mergeCell ref="P17:P18"/>
    <mergeCell ref="M17:M18"/>
    <mergeCell ref="L25:L26"/>
    <mergeCell ref="Q17:Q18"/>
    <mergeCell ref="R23:R24"/>
    <mergeCell ref="J19:J20"/>
    <mergeCell ref="L19:L20"/>
    <mergeCell ref="K19:K20"/>
    <mergeCell ref="J25:J26"/>
    <mergeCell ref="K25:K26"/>
    <mergeCell ref="M25:M26"/>
    <mergeCell ref="K8:K12"/>
    <mergeCell ref="T19:T20"/>
    <mergeCell ref="S19:S20"/>
    <mergeCell ref="S15:S16"/>
    <mergeCell ref="T17:T18"/>
    <mergeCell ref="L21:L22"/>
    <mergeCell ref="O15:O16"/>
    <mergeCell ref="P15:P16"/>
    <mergeCell ref="N17:N18"/>
    <mergeCell ref="L17:L18"/>
    <mergeCell ref="P13:P14"/>
    <mergeCell ref="R2:T2"/>
    <mergeCell ref="A5:T6"/>
    <mergeCell ref="J8:J12"/>
    <mergeCell ref="T8:T12"/>
    <mergeCell ref="S7:T7"/>
    <mergeCell ref="L8:L12"/>
    <mergeCell ref="O8:O12"/>
    <mergeCell ref="M8:M12"/>
    <mergeCell ref="N8:N12"/>
    <mergeCell ref="A21:A22"/>
    <mergeCell ref="A19:A20"/>
    <mergeCell ref="K17:K18"/>
    <mergeCell ref="T15:T16"/>
    <mergeCell ref="R8:R12"/>
    <mergeCell ref="P8:P12"/>
    <mergeCell ref="S8:S12"/>
    <mergeCell ref="Q8:Q12"/>
    <mergeCell ref="T13:T14"/>
    <mergeCell ref="Q13:Q14"/>
    <mergeCell ref="S13:S14"/>
    <mergeCell ref="A13:A14"/>
    <mergeCell ref="K13:K14"/>
    <mergeCell ref="O13:O14"/>
    <mergeCell ref="N13:N14"/>
    <mergeCell ref="A25:A26"/>
    <mergeCell ref="K21:K22"/>
    <mergeCell ref="K15:K16"/>
    <mergeCell ref="K23:K24"/>
    <mergeCell ref="A23:A24"/>
    <mergeCell ref="L23:L24"/>
    <mergeCell ref="J23:J24"/>
    <mergeCell ref="L13:L14"/>
    <mergeCell ref="A17:A18"/>
    <mergeCell ref="J13:J14"/>
    <mergeCell ref="M13:M14"/>
    <mergeCell ref="A15:A16"/>
    <mergeCell ref="J21:J22"/>
    <mergeCell ref="J17:J18"/>
    <mergeCell ref="J15:J16"/>
    <mergeCell ref="A8:A12"/>
    <mergeCell ref="B8:B12"/>
    <mergeCell ref="C8:C12"/>
    <mergeCell ref="D8:D12"/>
    <mergeCell ref="G8:G12"/>
    <mergeCell ref="I8:I12"/>
    <mergeCell ref="E8:E12"/>
    <mergeCell ref="H8:H12"/>
    <mergeCell ref="F8:F12"/>
  </mergeCells>
  <printOptions/>
  <pageMargins left="0.7480314960629921" right="0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0">
      <selection activeCell="H17" sqref="H17"/>
    </sheetView>
  </sheetViews>
  <sheetFormatPr defaultColWidth="9.140625" defaultRowHeight="12.75"/>
  <cols>
    <col min="1" max="2" width="11.7109375" style="643" bestFit="1" customWidth="1"/>
    <col min="3" max="3" width="15.28125" style="643" customWidth="1"/>
    <col min="4" max="4" width="9.140625" style="643" customWidth="1"/>
    <col min="5" max="5" width="8.28125" style="643" customWidth="1"/>
    <col min="6" max="6" width="9.140625" style="643" customWidth="1"/>
    <col min="7" max="7" width="13.421875" style="643" customWidth="1"/>
    <col min="8" max="8" width="9.140625" style="784" customWidth="1"/>
    <col min="9" max="9" width="9.140625" style="643" customWidth="1"/>
    <col min="10" max="10" width="10.00390625" style="643" bestFit="1" customWidth="1"/>
    <col min="11" max="11" width="9.140625" style="643" customWidth="1"/>
    <col min="12" max="12" width="13.00390625" style="643" customWidth="1"/>
    <col min="13" max="16384" width="9.140625" style="643" customWidth="1"/>
  </cols>
  <sheetData>
    <row r="1" spans="10:12" ht="13.5" customHeight="1">
      <c r="J1"/>
      <c r="K1" s="1662" t="s">
        <v>1136</v>
      </c>
      <c r="L1" s="1609"/>
    </row>
    <row r="2" spans="7:12" ht="12.75" customHeight="1">
      <c r="G2" s="1572"/>
      <c r="H2" s="1496"/>
      <c r="I2" s="1496"/>
      <c r="J2" s="1496"/>
      <c r="K2" s="1496"/>
      <c r="L2" s="1496"/>
    </row>
    <row r="3" spans="1:13" ht="18.75" customHeight="1">
      <c r="A3" s="1654" t="s">
        <v>709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656"/>
    </row>
    <row r="4" spans="1:12" ht="14.25" customHeight="1" thickBot="1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55" t="s">
        <v>551</v>
      </c>
    </row>
    <row r="5" spans="1:12" ht="15">
      <c r="A5" s="1655" t="s">
        <v>524</v>
      </c>
      <c r="B5" s="1651" t="s">
        <v>525</v>
      </c>
      <c r="C5" s="1652" t="s">
        <v>526</v>
      </c>
      <c r="D5" s="1651" t="s">
        <v>527</v>
      </c>
      <c r="E5" s="1651"/>
      <c r="F5" s="1651"/>
      <c r="G5" s="1652" t="s">
        <v>528</v>
      </c>
      <c r="H5" s="1660" t="s">
        <v>529</v>
      </c>
      <c r="I5" s="1651" t="s">
        <v>530</v>
      </c>
      <c r="J5" s="1651"/>
      <c r="K5" s="1651"/>
      <c r="L5" s="1658" t="s">
        <v>531</v>
      </c>
    </row>
    <row r="6" spans="1:12" ht="20.25" customHeight="1" thickBot="1">
      <c r="A6" s="1656"/>
      <c r="B6" s="1657"/>
      <c r="C6" s="1653"/>
      <c r="D6" s="644" t="s">
        <v>532</v>
      </c>
      <c r="E6" s="644" t="s">
        <v>533</v>
      </c>
      <c r="F6" s="644" t="s">
        <v>534</v>
      </c>
      <c r="G6" s="1653"/>
      <c r="H6" s="1661"/>
      <c r="I6" s="644" t="s">
        <v>535</v>
      </c>
      <c r="J6" s="644" t="s">
        <v>536</v>
      </c>
      <c r="K6" s="644" t="s">
        <v>534</v>
      </c>
      <c r="L6" s="1659"/>
    </row>
    <row r="7" spans="1:12" ht="15">
      <c r="A7" s="1665" t="s">
        <v>537</v>
      </c>
      <c r="B7" s="645" t="s">
        <v>538</v>
      </c>
      <c r="C7" s="1407">
        <v>21134</v>
      </c>
      <c r="D7" s="1407">
        <v>11232</v>
      </c>
      <c r="E7" s="1407">
        <v>11200</v>
      </c>
      <c r="F7" s="1407">
        <f>D7-E7</f>
        <v>32</v>
      </c>
      <c r="G7" s="1407">
        <f>C7+F7</f>
        <v>21166</v>
      </c>
      <c r="H7" s="785" t="s">
        <v>580</v>
      </c>
      <c r="I7" s="645">
        <v>0</v>
      </c>
      <c r="J7" s="645">
        <v>0</v>
      </c>
      <c r="K7" s="645">
        <f>I7-J7</f>
        <v>0</v>
      </c>
      <c r="L7" s="646">
        <f>G7+K7</f>
        <v>21166</v>
      </c>
    </row>
    <row r="8" spans="1:12" ht="15.75" thickBot="1">
      <c r="A8" s="1650"/>
      <c r="B8" s="647" t="s">
        <v>539</v>
      </c>
      <c r="C8" s="1408">
        <f>C7</f>
        <v>21134</v>
      </c>
      <c r="D8" s="1408">
        <f>D7</f>
        <v>11232</v>
      </c>
      <c r="E8" s="1408">
        <f>E7</f>
        <v>11200</v>
      </c>
      <c r="F8" s="1408">
        <f aca="true" t="shared" si="0" ref="F8:F30">D8-E8</f>
        <v>32</v>
      </c>
      <c r="G8" s="1408">
        <f aca="true" t="shared" si="1" ref="G8:G30">C8+F8</f>
        <v>21166</v>
      </c>
      <c r="H8" s="786" t="s">
        <v>580</v>
      </c>
      <c r="I8" s="647">
        <f>I7</f>
        <v>0</v>
      </c>
      <c r="J8" s="647">
        <f>J7</f>
        <v>0</v>
      </c>
      <c r="K8" s="647">
        <f aca="true" t="shared" si="2" ref="K8:K30">I8-J8</f>
        <v>0</v>
      </c>
      <c r="L8" s="648">
        <f aca="true" t="shared" si="3" ref="L8:L30">G8+K8</f>
        <v>21166</v>
      </c>
    </row>
    <row r="9" spans="1:12" ht="15.75" thickTop="1">
      <c r="A9" s="1649" t="s">
        <v>540</v>
      </c>
      <c r="B9" s="649" t="s">
        <v>538</v>
      </c>
      <c r="C9" s="649">
        <f>L7</f>
        <v>21166</v>
      </c>
      <c r="D9" s="649">
        <v>15921</v>
      </c>
      <c r="E9" s="649">
        <v>15856</v>
      </c>
      <c r="F9" s="649">
        <f t="shared" si="0"/>
        <v>65</v>
      </c>
      <c r="G9" s="649">
        <f t="shared" si="1"/>
        <v>21231</v>
      </c>
      <c r="H9" s="787" t="s">
        <v>580</v>
      </c>
      <c r="I9" s="649">
        <v>0</v>
      </c>
      <c r="J9" s="649">
        <v>0</v>
      </c>
      <c r="K9" s="649">
        <f t="shared" si="2"/>
        <v>0</v>
      </c>
      <c r="L9" s="650">
        <f t="shared" si="3"/>
        <v>21231</v>
      </c>
    </row>
    <row r="10" spans="1:12" ht="15.75" thickBot="1">
      <c r="A10" s="1650"/>
      <c r="B10" s="647" t="s">
        <v>539</v>
      </c>
      <c r="C10" s="647">
        <f>$C$8</f>
        <v>21134</v>
      </c>
      <c r="D10" s="647">
        <f>D7+D9</f>
        <v>27153</v>
      </c>
      <c r="E10" s="647">
        <f>E7+E9</f>
        <v>27056</v>
      </c>
      <c r="F10" s="647">
        <f t="shared" si="0"/>
        <v>97</v>
      </c>
      <c r="G10" s="647">
        <f t="shared" si="1"/>
        <v>21231</v>
      </c>
      <c r="H10" s="786" t="s">
        <v>580</v>
      </c>
      <c r="I10" s="647">
        <f>I8+I9</f>
        <v>0</v>
      </c>
      <c r="J10" s="647">
        <v>0</v>
      </c>
      <c r="K10" s="647">
        <f t="shared" si="2"/>
        <v>0</v>
      </c>
      <c r="L10" s="648">
        <f t="shared" si="3"/>
        <v>21231</v>
      </c>
    </row>
    <row r="11" spans="1:12" ht="15.75" thickTop="1">
      <c r="A11" s="1649" t="s">
        <v>541</v>
      </c>
      <c r="B11" s="649" t="s">
        <v>538</v>
      </c>
      <c r="C11" s="649">
        <f aca="true" t="shared" si="4" ref="C11:C29">L9</f>
        <v>21231</v>
      </c>
      <c r="D11" s="1036">
        <v>19523</v>
      </c>
      <c r="E11" s="649">
        <v>17896</v>
      </c>
      <c r="F11" s="649">
        <f t="shared" si="0"/>
        <v>1627</v>
      </c>
      <c r="G11" s="649">
        <f t="shared" si="1"/>
        <v>22858</v>
      </c>
      <c r="H11" s="787" t="s">
        <v>580</v>
      </c>
      <c r="I11" s="649">
        <v>0</v>
      </c>
      <c r="J11" s="649">
        <v>0</v>
      </c>
      <c r="K11" s="649">
        <f t="shared" si="2"/>
        <v>0</v>
      </c>
      <c r="L11" s="650">
        <f t="shared" si="3"/>
        <v>22858</v>
      </c>
    </row>
    <row r="12" spans="1:12" ht="15.75" thickBot="1">
      <c r="A12" s="1650"/>
      <c r="B12" s="647" t="s">
        <v>539</v>
      </c>
      <c r="C12" s="647">
        <f>C8</f>
        <v>21134</v>
      </c>
      <c r="D12" s="647">
        <f>D7+D9+D11</f>
        <v>46676</v>
      </c>
      <c r="E12" s="647">
        <f>E7+E9+E11</f>
        <v>44952</v>
      </c>
      <c r="F12" s="647">
        <f t="shared" si="0"/>
        <v>1724</v>
      </c>
      <c r="G12" s="647">
        <f t="shared" si="1"/>
        <v>22858</v>
      </c>
      <c r="H12" s="786" t="s">
        <v>580</v>
      </c>
      <c r="I12" s="647">
        <f>I10+I11</f>
        <v>0</v>
      </c>
      <c r="J12" s="647">
        <f>J10+J11</f>
        <v>0</v>
      </c>
      <c r="K12" s="647">
        <f t="shared" si="2"/>
        <v>0</v>
      </c>
      <c r="L12" s="648">
        <f t="shared" si="3"/>
        <v>22858</v>
      </c>
    </row>
    <row r="13" spans="1:12" ht="15.75" thickTop="1">
      <c r="A13" s="1649" t="s">
        <v>542</v>
      </c>
      <c r="B13" s="649" t="s">
        <v>538</v>
      </c>
      <c r="C13" s="649">
        <f t="shared" si="4"/>
        <v>22858</v>
      </c>
      <c r="D13" s="649">
        <v>42589</v>
      </c>
      <c r="E13" s="649">
        <v>39587</v>
      </c>
      <c r="F13" s="649">
        <f t="shared" si="0"/>
        <v>3002</v>
      </c>
      <c r="G13" s="649">
        <f t="shared" si="1"/>
        <v>25860</v>
      </c>
      <c r="H13" s="787" t="s">
        <v>580</v>
      </c>
      <c r="I13" s="649">
        <v>0</v>
      </c>
      <c r="J13" s="649">
        <v>0</v>
      </c>
      <c r="K13" s="649">
        <f t="shared" si="2"/>
        <v>0</v>
      </c>
      <c r="L13" s="650">
        <f t="shared" si="3"/>
        <v>25860</v>
      </c>
    </row>
    <row r="14" spans="1:12" ht="15.75" thickBot="1">
      <c r="A14" s="1650"/>
      <c r="B14" s="647" t="s">
        <v>539</v>
      </c>
      <c r="C14" s="647">
        <f>C8</f>
        <v>21134</v>
      </c>
      <c r="D14" s="647">
        <f>D7+D9+D11+D13</f>
        <v>89265</v>
      </c>
      <c r="E14" s="647">
        <f>E7+E9+E11+E13</f>
        <v>84539</v>
      </c>
      <c r="F14" s="647">
        <f t="shared" si="0"/>
        <v>4726</v>
      </c>
      <c r="G14" s="647">
        <f t="shared" si="1"/>
        <v>25860</v>
      </c>
      <c r="H14" s="786" t="s">
        <v>580</v>
      </c>
      <c r="I14" s="647">
        <f>I12+I13</f>
        <v>0</v>
      </c>
      <c r="J14" s="647">
        <f>J12+J13</f>
        <v>0</v>
      </c>
      <c r="K14" s="647">
        <f t="shared" si="2"/>
        <v>0</v>
      </c>
      <c r="L14" s="648">
        <f t="shared" si="3"/>
        <v>25860</v>
      </c>
    </row>
    <row r="15" spans="1:12" ht="15.75" thickTop="1">
      <c r="A15" s="1649" t="s">
        <v>543</v>
      </c>
      <c r="B15" s="649" t="s">
        <v>538</v>
      </c>
      <c r="C15" s="649">
        <f t="shared" si="4"/>
        <v>25860</v>
      </c>
      <c r="D15" s="649">
        <v>16789</v>
      </c>
      <c r="E15" s="649">
        <v>12200</v>
      </c>
      <c r="F15" s="649">
        <f t="shared" si="0"/>
        <v>4589</v>
      </c>
      <c r="G15" s="649">
        <f t="shared" si="1"/>
        <v>30449</v>
      </c>
      <c r="H15" s="787" t="s">
        <v>580</v>
      </c>
      <c r="I15" s="649">
        <v>0</v>
      </c>
      <c r="J15" s="649">
        <v>0</v>
      </c>
      <c r="K15" s="649">
        <f t="shared" si="2"/>
        <v>0</v>
      </c>
      <c r="L15" s="650">
        <f t="shared" si="3"/>
        <v>30449</v>
      </c>
    </row>
    <row r="16" spans="1:12" ht="15.75" thickBot="1">
      <c r="A16" s="1650"/>
      <c r="B16" s="647" t="s">
        <v>539</v>
      </c>
      <c r="C16" s="647">
        <f>C8</f>
        <v>21134</v>
      </c>
      <c r="D16" s="647">
        <f>D7+D9+D11+D13+D15</f>
        <v>106054</v>
      </c>
      <c r="E16" s="647">
        <f>E7+E9+E11+E13+E15</f>
        <v>96739</v>
      </c>
      <c r="F16" s="647">
        <f t="shared" si="0"/>
        <v>9315</v>
      </c>
      <c r="G16" s="647">
        <f t="shared" si="1"/>
        <v>30449</v>
      </c>
      <c r="H16" s="786" t="s">
        <v>580</v>
      </c>
      <c r="I16" s="647">
        <f>I14+I15</f>
        <v>0</v>
      </c>
      <c r="J16" s="647">
        <f>J14+J15</f>
        <v>0</v>
      </c>
      <c r="K16" s="647">
        <f t="shared" si="2"/>
        <v>0</v>
      </c>
      <c r="L16" s="648">
        <f t="shared" si="3"/>
        <v>30449</v>
      </c>
    </row>
    <row r="17" spans="1:12" ht="15.75" thickTop="1">
      <c r="A17" s="1649" t="s">
        <v>544</v>
      </c>
      <c r="B17" s="649" t="s">
        <v>538</v>
      </c>
      <c r="C17" s="649">
        <f t="shared" si="4"/>
        <v>30449</v>
      </c>
      <c r="D17" s="649">
        <v>12548</v>
      </c>
      <c r="E17" s="649">
        <v>135689</v>
      </c>
      <c r="F17" s="649">
        <v>12354</v>
      </c>
      <c r="G17" s="649">
        <f t="shared" si="1"/>
        <v>42803</v>
      </c>
      <c r="H17" s="787" t="s">
        <v>580</v>
      </c>
      <c r="I17" s="649">
        <v>0</v>
      </c>
      <c r="J17" s="649">
        <v>0</v>
      </c>
      <c r="K17" s="649">
        <f t="shared" si="2"/>
        <v>0</v>
      </c>
      <c r="L17" s="650">
        <f t="shared" si="3"/>
        <v>42803</v>
      </c>
    </row>
    <row r="18" spans="1:12" ht="15.75" thickBot="1">
      <c r="A18" s="1650"/>
      <c r="B18" s="647" t="s">
        <v>539</v>
      </c>
      <c r="C18" s="647">
        <f>C8</f>
        <v>21134</v>
      </c>
      <c r="D18" s="647">
        <v>18652</v>
      </c>
      <c r="E18" s="647">
        <v>4428</v>
      </c>
      <c r="F18" s="647">
        <f t="shared" si="0"/>
        <v>14224</v>
      </c>
      <c r="G18" s="647">
        <f t="shared" si="1"/>
        <v>35358</v>
      </c>
      <c r="H18" s="1406" t="s">
        <v>580</v>
      </c>
      <c r="I18" s="647">
        <f>I16+I17</f>
        <v>0</v>
      </c>
      <c r="J18" s="647">
        <v>0</v>
      </c>
      <c r="K18" s="647">
        <f t="shared" si="2"/>
        <v>0</v>
      </c>
      <c r="L18" s="648">
        <f t="shared" si="3"/>
        <v>35358</v>
      </c>
    </row>
    <row r="19" spans="1:12" ht="15.75" thickTop="1">
      <c r="A19" s="1649" t="s">
        <v>545</v>
      </c>
      <c r="B19" s="649" t="s">
        <v>538</v>
      </c>
      <c r="C19" s="649">
        <f t="shared" si="4"/>
        <v>42803</v>
      </c>
      <c r="D19" s="649">
        <v>12856</v>
      </c>
      <c r="E19" s="649">
        <v>11284</v>
      </c>
      <c r="F19" s="649">
        <f t="shared" si="0"/>
        <v>1572</v>
      </c>
      <c r="G19" s="649">
        <f t="shared" si="1"/>
        <v>44375</v>
      </c>
      <c r="H19" s="787" t="s">
        <v>580</v>
      </c>
      <c r="I19" s="649">
        <v>0</v>
      </c>
      <c r="J19" s="649">
        <v>0</v>
      </c>
      <c r="K19" s="649">
        <f t="shared" si="2"/>
        <v>0</v>
      </c>
      <c r="L19" s="650">
        <f t="shared" si="3"/>
        <v>44375</v>
      </c>
    </row>
    <row r="20" spans="1:12" ht="15.75" thickBot="1">
      <c r="A20" s="1650"/>
      <c r="B20" s="647" t="s">
        <v>539</v>
      </c>
      <c r="C20" s="647">
        <f>C8</f>
        <v>21134</v>
      </c>
      <c r="D20" s="647">
        <v>13458</v>
      </c>
      <c r="E20" s="647">
        <v>10256</v>
      </c>
      <c r="F20" s="647">
        <f t="shared" si="0"/>
        <v>3202</v>
      </c>
      <c r="G20" s="647">
        <f t="shared" si="1"/>
        <v>24336</v>
      </c>
      <c r="H20" s="789" t="s">
        <v>580</v>
      </c>
      <c r="I20" s="647">
        <f>I18+I19</f>
        <v>0</v>
      </c>
      <c r="J20" s="647">
        <f>J18+J19</f>
        <v>0</v>
      </c>
      <c r="K20" s="647">
        <f t="shared" si="2"/>
        <v>0</v>
      </c>
      <c r="L20" s="648">
        <f t="shared" si="3"/>
        <v>24336</v>
      </c>
    </row>
    <row r="21" spans="1:12" ht="15.75" thickTop="1">
      <c r="A21" s="1649" t="s">
        <v>546</v>
      </c>
      <c r="B21" s="649" t="s">
        <v>538</v>
      </c>
      <c r="C21" s="649">
        <f t="shared" si="4"/>
        <v>44375</v>
      </c>
      <c r="D21" s="1036">
        <v>11568</v>
      </c>
      <c r="E21" s="649">
        <v>10852</v>
      </c>
      <c r="F21" s="649">
        <f t="shared" si="0"/>
        <v>716</v>
      </c>
      <c r="G21" s="649">
        <f t="shared" si="1"/>
        <v>45091</v>
      </c>
      <c r="H21" s="787" t="s">
        <v>580</v>
      </c>
      <c r="I21" s="649">
        <v>0</v>
      </c>
      <c r="J21" s="649">
        <v>0</v>
      </c>
      <c r="K21" s="649">
        <f t="shared" si="2"/>
        <v>0</v>
      </c>
      <c r="L21" s="650">
        <f t="shared" si="3"/>
        <v>45091</v>
      </c>
    </row>
    <row r="22" spans="1:12" ht="15.75" thickBot="1">
      <c r="A22" s="1650"/>
      <c r="B22" s="647" t="s">
        <v>539</v>
      </c>
      <c r="C22" s="647">
        <f>C8</f>
        <v>21134</v>
      </c>
      <c r="D22" s="647">
        <v>14568</v>
      </c>
      <c r="E22" s="647">
        <v>2635</v>
      </c>
      <c r="F22" s="647">
        <f t="shared" si="0"/>
        <v>11933</v>
      </c>
      <c r="G22" s="647">
        <f t="shared" si="1"/>
        <v>33067</v>
      </c>
      <c r="H22" s="789" t="s">
        <v>580</v>
      </c>
      <c r="I22" s="647">
        <f>I20+I21</f>
        <v>0</v>
      </c>
      <c r="J22" s="647">
        <f>J20+J21</f>
        <v>0</v>
      </c>
      <c r="K22" s="647">
        <f t="shared" si="2"/>
        <v>0</v>
      </c>
      <c r="L22" s="648">
        <f t="shared" si="3"/>
        <v>33067</v>
      </c>
    </row>
    <row r="23" spans="1:12" ht="15.75" thickTop="1">
      <c r="A23" s="1649" t="s">
        <v>547</v>
      </c>
      <c r="B23" s="649" t="s">
        <v>538</v>
      </c>
      <c r="C23" s="649">
        <f t="shared" si="4"/>
        <v>45091</v>
      </c>
      <c r="D23" s="649">
        <v>11565</v>
      </c>
      <c r="E23" s="649">
        <v>8500</v>
      </c>
      <c r="F23" s="649">
        <f t="shared" si="0"/>
        <v>3065</v>
      </c>
      <c r="G23" s="649">
        <f t="shared" si="1"/>
        <v>48156</v>
      </c>
      <c r="H23" s="787" t="s">
        <v>580</v>
      </c>
      <c r="I23" s="649">
        <v>0</v>
      </c>
      <c r="J23" s="649">
        <v>0</v>
      </c>
      <c r="K23" s="649">
        <f t="shared" si="2"/>
        <v>0</v>
      </c>
      <c r="L23" s="650">
        <f t="shared" si="3"/>
        <v>48156</v>
      </c>
    </row>
    <row r="24" spans="1:12" ht="15.75" thickBot="1">
      <c r="A24" s="1650"/>
      <c r="B24" s="647" t="s">
        <v>539</v>
      </c>
      <c r="C24" s="647">
        <f>C8</f>
        <v>21134</v>
      </c>
      <c r="D24" s="647">
        <f>D7+D9+D11+D13+D15+D17+D19+D21+D23</f>
        <v>154591</v>
      </c>
      <c r="E24" s="647">
        <v>145200</v>
      </c>
      <c r="F24" s="647">
        <f t="shared" si="0"/>
        <v>9391</v>
      </c>
      <c r="G24" s="647">
        <f t="shared" si="1"/>
        <v>30525</v>
      </c>
      <c r="H24" s="789" t="s">
        <v>580</v>
      </c>
      <c r="I24" s="647">
        <f>I22+I23</f>
        <v>0</v>
      </c>
      <c r="J24" s="647">
        <v>0</v>
      </c>
      <c r="K24" s="647">
        <f t="shared" si="2"/>
        <v>0</v>
      </c>
      <c r="L24" s="648">
        <f t="shared" si="3"/>
        <v>30525</v>
      </c>
    </row>
    <row r="25" spans="1:12" ht="15.75" thickTop="1">
      <c r="A25" s="1649" t="s">
        <v>548</v>
      </c>
      <c r="B25" s="649" t="s">
        <v>538</v>
      </c>
      <c r="C25" s="649">
        <f t="shared" si="4"/>
        <v>48156</v>
      </c>
      <c r="D25" s="649">
        <v>148900</v>
      </c>
      <c r="E25" s="649">
        <v>105230</v>
      </c>
      <c r="F25" s="649">
        <f t="shared" si="0"/>
        <v>43670</v>
      </c>
      <c r="G25" s="649">
        <f t="shared" si="1"/>
        <v>91826</v>
      </c>
      <c r="H25" s="787" t="s">
        <v>580</v>
      </c>
      <c r="I25" s="649">
        <v>0</v>
      </c>
      <c r="J25" s="649">
        <v>0</v>
      </c>
      <c r="K25" s="649">
        <f t="shared" si="2"/>
        <v>0</v>
      </c>
      <c r="L25" s="650">
        <f t="shared" si="3"/>
        <v>91826</v>
      </c>
    </row>
    <row r="26" spans="1:12" ht="15.75" thickBot="1">
      <c r="A26" s="1650"/>
      <c r="B26" s="647" t="s">
        <v>539</v>
      </c>
      <c r="C26" s="647">
        <f>C8</f>
        <v>21134</v>
      </c>
      <c r="D26" s="647">
        <f>D7+D9+D11+D13+D15+D17+D19+D21+D23+D25</f>
        <v>303491</v>
      </c>
      <c r="E26" s="647">
        <v>285123</v>
      </c>
      <c r="F26" s="647">
        <f t="shared" si="0"/>
        <v>18368</v>
      </c>
      <c r="G26" s="647">
        <f t="shared" si="1"/>
        <v>39502</v>
      </c>
      <c r="H26" s="789" t="s">
        <v>580</v>
      </c>
      <c r="I26" s="647">
        <f>I24+I25</f>
        <v>0</v>
      </c>
      <c r="J26" s="647">
        <f>J24+J25</f>
        <v>0</v>
      </c>
      <c r="K26" s="647">
        <f t="shared" si="2"/>
        <v>0</v>
      </c>
      <c r="L26" s="648">
        <f t="shared" si="3"/>
        <v>39502</v>
      </c>
    </row>
    <row r="27" spans="1:12" ht="15.75" thickTop="1">
      <c r="A27" s="1649" t="s">
        <v>549</v>
      </c>
      <c r="B27" s="649" t="s">
        <v>538</v>
      </c>
      <c r="C27" s="649">
        <f t="shared" si="4"/>
        <v>91826</v>
      </c>
      <c r="D27" s="649">
        <v>12500</v>
      </c>
      <c r="E27" s="649">
        <v>10523</v>
      </c>
      <c r="F27" s="649">
        <f t="shared" si="0"/>
        <v>1977</v>
      </c>
      <c r="G27" s="649">
        <f t="shared" si="1"/>
        <v>93803</v>
      </c>
      <c r="H27" s="787" t="s">
        <v>580</v>
      </c>
      <c r="I27" s="649">
        <v>0</v>
      </c>
      <c r="J27" s="649">
        <v>0</v>
      </c>
      <c r="K27" s="649">
        <f t="shared" si="2"/>
        <v>0</v>
      </c>
      <c r="L27" s="650">
        <f t="shared" si="3"/>
        <v>93803</v>
      </c>
    </row>
    <row r="28" spans="1:12" ht="15.75" thickBot="1">
      <c r="A28" s="1650"/>
      <c r="B28" s="647" t="s">
        <v>539</v>
      </c>
      <c r="C28" s="647">
        <f>C8</f>
        <v>21134</v>
      </c>
      <c r="D28" s="647">
        <v>12290</v>
      </c>
      <c r="E28" s="647">
        <v>7881</v>
      </c>
      <c r="F28" s="647">
        <f t="shared" si="0"/>
        <v>4409</v>
      </c>
      <c r="G28" s="647">
        <f t="shared" si="1"/>
        <v>25543</v>
      </c>
      <c r="H28" s="789" t="s">
        <v>580</v>
      </c>
      <c r="I28" s="647">
        <f>I26+I27</f>
        <v>0</v>
      </c>
      <c r="J28" s="647">
        <f>J26+J27</f>
        <v>0</v>
      </c>
      <c r="K28" s="647">
        <f t="shared" si="2"/>
        <v>0</v>
      </c>
      <c r="L28" s="648">
        <f t="shared" si="3"/>
        <v>25543</v>
      </c>
    </row>
    <row r="29" spans="1:12" ht="15.75" thickTop="1">
      <c r="A29" s="1663" t="s">
        <v>550</v>
      </c>
      <c r="B29" s="651" t="s">
        <v>538</v>
      </c>
      <c r="C29" s="651">
        <f t="shared" si="4"/>
        <v>93803</v>
      </c>
      <c r="D29" s="651">
        <v>13150</v>
      </c>
      <c r="E29" s="651">
        <v>12174</v>
      </c>
      <c r="F29" s="651">
        <f t="shared" si="0"/>
        <v>976</v>
      </c>
      <c r="G29" s="651">
        <f t="shared" si="1"/>
        <v>94779</v>
      </c>
      <c r="H29" s="787" t="s">
        <v>580</v>
      </c>
      <c r="I29" s="651">
        <v>0</v>
      </c>
      <c r="J29" s="651">
        <v>0</v>
      </c>
      <c r="K29" s="651">
        <f t="shared" si="2"/>
        <v>0</v>
      </c>
      <c r="L29" s="652">
        <f t="shared" si="3"/>
        <v>94779</v>
      </c>
    </row>
    <row r="30" spans="1:12" ht="15.75" thickBot="1">
      <c r="A30" s="1664"/>
      <c r="B30" s="653" t="s">
        <v>539</v>
      </c>
      <c r="C30" s="653">
        <f>C8</f>
        <v>21134</v>
      </c>
      <c r="D30" s="653">
        <v>351600</v>
      </c>
      <c r="E30" s="653">
        <v>351600</v>
      </c>
      <c r="F30" s="653">
        <f t="shared" si="0"/>
        <v>0</v>
      </c>
      <c r="G30" s="653">
        <f t="shared" si="1"/>
        <v>21134</v>
      </c>
      <c r="H30" s="788" t="s">
        <v>580</v>
      </c>
      <c r="I30" s="653">
        <f>I28+I29</f>
        <v>0</v>
      </c>
      <c r="J30" s="653">
        <f>J28+J29</f>
        <v>0</v>
      </c>
      <c r="K30" s="653">
        <f t="shared" si="2"/>
        <v>0</v>
      </c>
      <c r="L30" s="654">
        <f t="shared" si="3"/>
        <v>21134</v>
      </c>
    </row>
  </sheetData>
  <sheetProtection/>
  <mergeCells count="23">
    <mergeCell ref="K1:L1"/>
    <mergeCell ref="A29:A30"/>
    <mergeCell ref="A7:A8"/>
    <mergeCell ref="A9:A10"/>
    <mergeCell ref="A11:A12"/>
    <mergeCell ref="A13:A14"/>
    <mergeCell ref="A21:A22"/>
    <mergeCell ref="I5:K5"/>
    <mergeCell ref="A15:A16"/>
    <mergeCell ref="G2:L2"/>
    <mergeCell ref="G5:G6"/>
    <mergeCell ref="A3:L3"/>
    <mergeCell ref="A5:A6"/>
    <mergeCell ref="B5:B6"/>
    <mergeCell ref="L5:L6"/>
    <mergeCell ref="C5:C6"/>
    <mergeCell ref="H5:H6"/>
    <mergeCell ref="A25:A26"/>
    <mergeCell ref="A27:A28"/>
    <mergeCell ref="A23:A24"/>
    <mergeCell ref="D5:F5"/>
    <mergeCell ref="A19:A20"/>
    <mergeCell ref="A17:A18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16">
      <selection activeCell="B76" sqref="B76"/>
    </sheetView>
  </sheetViews>
  <sheetFormatPr defaultColWidth="9.140625" defaultRowHeight="12.75"/>
  <cols>
    <col min="2" max="2" width="29.57421875" style="0" customWidth="1"/>
    <col min="3" max="3" width="35.140625" style="0" customWidth="1"/>
  </cols>
  <sheetData>
    <row r="1" spans="2:4" ht="12.75">
      <c r="B1" s="416" t="s">
        <v>880</v>
      </c>
      <c r="C1" s="1572" t="s">
        <v>1138</v>
      </c>
      <c r="D1" s="1496"/>
    </row>
    <row r="3" spans="1:5" ht="12.75">
      <c r="A3" s="411" t="s">
        <v>629</v>
      </c>
      <c r="B3" s="411" t="s">
        <v>710</v>
      </c>
      <c r="C3" s="411"/>
      <c r="D3" s="411"/>
      <c r="E3" s="411"/>
    </row>
    <row r="4" spans="1:5" ht="12.75" hidden="1">
      <c r="A4" s="411"/>
      <c r="B4" s="411"/>
      <c r="C4" s="411"/>
      <c r="D4" s="411"/>
      <c r="E4" s="411"/>
    </row>
    <row r="5" spans="1:5" ht="12.75" hidden="1">
      <c r="A5" s="411"/>
      <c r="C5" s="411"/>
      <c r="D5" s="411"/>
      <c r="E5" s="411"/>
    </row>
    <row r="6" spans="3:5" ht="12.75">
      <c r="C6" s="411"/>
      <c r="D6" s="411"/>
      <c r="E6" s="411"/>
    </row>
    <row r="7" spans="3:5" ht="12.75" hidden="1">
      <c r="C7" s="411"/>
      <c r="D7" s="411"/>
      <c r="E7" s="411"/>
    </row>
    <row r="8" spans="3:5" ht="12.75" hidden="1">
      <c r="C8" s="411"/>
      <c r="D8" s="411"/>
      <c r="E8" s="411"/>
    </row>
    <row r="9" spans="1:5" ht="12.75" hidden="1">
      <c r="A9" s="411"/>
      <c r="B9" s="411"/>
      <c r="C9" s="411"/>
      <c r="D9" s="411"/>
      <c r="E9" s="411"/>
    </row>
    <row r="10" spans="1:5" ht="12.75" hidden="1">
      <c r="A10" s="411"/>
      <c r="B10" s="411"/>
      <c r="C10" s="411"/>
      <c r="D10" s="411"/>
      <c r="E10" s="411"/>
    </row>
    <row r="11" spans="1:5" ht="12.75" hidden="1">
      <c r="A11" s="411"/>
      <c r="B11" s="411"/>
      <c r="C11" s="411"/>
      <c r="D11" s="411"/>
      <c r="E11" s="411"/>
    </row>
    <row r="12" spans="1:5" ht="12.75">
      <c r="A12" s="411" t="s">
        <v>640</v>
      </c>
      <c r="B12" s="411"/>
      <c r="C12" s="411"/>
      <c r="D12" s="411"/>
      <c r="E12" s="411"/>
    </row>
    <row r="13" spans="1:5" ht="12.75">
      <c r="A13" s="411"/>
      <c r="B13" s="411"/>
      <c r="C13" s="411"/>
      <c r="D13" s="411"/>
      <c r="E13" s="411"/>
    </row>
    <row r="14" spans="1:5" ht="12.75">
      <c r="A14" s="411" t="s">
        <v>37</v>
      </c>
      <c r="B14" s="411" t="s">
        <v>1147</v>
      </c>
      <c r="C14" s="411"/>
      <c r="D14" s="411"/>
      <c r="E14" s="411"/>
    </row>
    <row r="15" spans="1:5" ht="12.75">
      <c r="A15" s="411" t="s">
        <v>40</v>
      </c>
      <c r="B15" s="411" t="s">
        <v>1148</v>
      </c>
      <c r="C15" s="411"/>
      <c r="D15" s="411"/>
      <c r="E15" s="411"/>
    </row>
    <row r="16" spans="1:5" ht="12.75">
      <c r="A16" s="411" t="s">
        <v>41</v>
      </c>
      <c r="B16" s="411" t="s">
        <v>1149</v>
      </c>
      <c r="C16" s="411"/>
      <c r="D16" s="411"/>
      <c r="E16" s="411"/>
    </row>
    <row r="17" spans="1:5" ht="12.75">
      <c r="A17" s="411" t="s">
        <v>42</v>
      </c>
      <c r="B17" s="411" t="s">
        <v>396</v>
      </c>
      <c r="C17" s="411"/>
      <c r="D17" s="411"/>
      <c r="E17" s="411"/>
    </row>
    <row r="18" spans="1:5" ht="12.75">
      <c r="A18" s="411" t="s">
        <v>43</v>
      </c>
      <c r="B18" s="411" t="s">
        <v>1130</v>
      </c>
      <c r="C18" s="411"/>
      <c r="D18" s="411"/>
      <c r="E18" s="411"/>
    </row>
    <row r="19" spans="1:5" ht="12.75">
      <c r="A19" s="411" t="s">
        <v>44</v>
      </c>
      <c r="B19" s="411" t="s">
        <v>1120</v>
      </c>
      <c r="C19" s="411"/>
      <c r="D19" s="411"/>
      <c r="E19" s="411"/>
    </row>
    <row r="20" spans="1:5" ht="12.75">
      <c r="A20" s="411" t="s">
        <v>45</v>
      </c>
      <c r="B20" s="411" t="s">
        <v>491</v>
      </c>
      <c r="C20" s="411"/>
      <c r="D20" s="411"/>
      <c r="E20" s="411"/>
    </row>
    <row r="21" spans="1:5" ht="12.75">
      <c r="A21" s="411" t="s">
        <v>46</v>
      </c>
      <c r="B21" s="411" t="s">
        <v>1129</v>
      </c>
      <c r="C21" s="411"/>
      <c r="D21" s="411"/>
      <c r="E21" s="411"/>
    </row>
    <row r="22" spans="1:5" ht="12.75">
      <c r="A22" s="411" t="s">
        <v>47</v>
      </c>
      <c r="B22" s="411" t="s">
        <v>1150</v>
      </c>
      <c r="C22" s="411"/>
      <c r="D22" s="411"/>
      <c r="E22" s="411"/>
    </row>
    <row r="23" spans="1:5" ht="12.75">
      <c r="A23" s="411" t="s">
        <v>48</v>
      </c>
      <c r="B23" s="411" t="s">
        <v>1151</v>
      </c>
      <c r="C23" s="411"/>
      <c r="D23" s="411"/>
      <c r="E23" s="411"/>
    </row>
    <row r="24" spans="1:5" ht="12.75">
      <c r="A24" s="411" t="s">
        <v>49</v>
      </c>
      <c r="B24" s="411" t="s">
        <v>1152</v>
      </c>
      <c r="C24" s="411"/>
      <c r="D24" s="411"/>
      <c r="E24" s="411"/>
    </row>
    <row r="25" spans="1:5" ht="12.75">
      <c r="A25" s="411" t="s">
        <v>50</v>
      </c>
      <c r="B25" s="411" t="s">
        <v>63</v>
      </c>
      <c r="C25" s="411"/>
      <c r="D25" s="411"/>
      <c r="E25" s="411"/>
    </row>
    <row r="26" spans="1:5" ht="12.75">
      <c r="A26" s="411" t="s">
        <v>51</v>
      </c>
      <c r="B26" s="411" t="s">
        <v>642</v>
      </c>
      <c r="C26" s="411"/>
      <c r="D26" s="411"/>
      <c r="E26" s="411"/>
    </row>
    <row r="27" spans="1:5" ht="12.75">
      <c r="A27" s="411" t="s">
        <v>52</v>
      </c>
      <c r="B27" s="411" t="s">
        <v>472</v>
      </c>
      <c r="C27" s="411"/>
      <c r="D27" s="411"/>
      <c r="E27" s="411"/>
    </row>
    <row r="28" spans="1:5" ht="12.75">
      <c r="A28" s="411" t="s">
        <v>53</v>
      </c>
      <c r="B28" s="411" t="s">
        <v>1153</v>
      </c>
      <c r="C28" s="411"/>
      <c r="D28" s="411"/>
      <c r="E28" s="411"/>
    </row>
    <row r="29" spans="1:5" ht="12.75">
      <c r="A29" s="411" t="s">
        <v>54</v>
      </c>
      <c r="B29" s="411" t="s">
        <v>26</v>
      </c>
      <c r="C29" s="411"/>
      <c r="D29" s="411"/>
      <c r="E29" s="411"/>
    </row>
    <row r="30" spans="1:5" ht="12.75">
      <c r="A30" s="411" t="s">
        <v>55</v>
      </c>
      <c r="B30" s="411" t="s">
        <v>1154</v>
      </c>
      <c r="C30" s="411"/>
      <c r="D30" s="411"/>
      <c r="E30" s="411"/>
    </row>
    <row r="31" spans="1:5" ht="12.75">
      <c r="A31" s="411" t="s">
        <v>56</v>
      </c>
      <c r="B31" s="411" t="s">
        <v>1155</v>
      </c>
      <c r="C31" s="411"/>
      <c r="D31" s="411"/>
      <c r="E31" s="411"/>
    </row>
    <row r="32" spans="1:5" ht="12.75">
      <c r="A32" s="411" t="s">
        <v>57</v>
      </c>
      <c r="B32" s="411" t="s">
        <v>713</v>
      </c>
      <c r="C32" s="411"/>
      <c r="D32" s="411"/>
      <c r="E32" s="411"/>
    </row>
    <row r="33" spans="1:5" ht="12.75">
      <c r="A33" s="411" t="s">
        <v>102</v>
      </c>
      <c r="B33" s="411" t="s">
        <v>712</v>
      </c>
      <c r="C33" s="411"/>
      <c r="D33" s="411"/>
      <c r="E33" s="411"/>
    </row>
    <row r="34" spans="1:5" ht="12.75">
      <c r="A34" s="411" t="s">
        <v>103</v>
      </c>
      <c r="B34" s="411" t="s">
        <v>1146</v>
      </c>
      <c r="C34" s="411"/>
      <c r="D34" s="411"/>
      <c r="E34" s="411"/>
    </row>
    <row r="35" spans="1:5" ht="12.75">
      <c r="A35" s="411" t="s">
        <v>104</v>
      </c>
      <c r="B35" s="411" t="s">
        <v>1157</v>
      </c>
      <c r="C35" s="411"/>
      <c r="D35" s="411"/>
      <c r="E35" s="411"/>
    </row>
    <row r="36" spans="1:5" ht="12.75">
      <c r="A36" s="411" t="s">
        <v>105</v>
      </c>
      <c r="B36" s="411" t="s">
        <v>1123</v>
      </c>
      <c r="C36" s="411"/>
      <c r="D36" s="411"/>
      <c r="E36" s="411"/>
    </row>
    <row r="37" spans="1:5" ht="12.75">
      <c r="A37" s="411" t="s">
        <v>106</v>
      </c>
      <c r="B37" s="411" t="s">
        <v>1156</v>
      </c>
      <c r="C37" s="411"/>
      <c r="D37" s="411"/>
      <c r="E37" s="411"/>
    </row>
    <row r="38" spans="1:5" ht="12.75">
      <c r="A38" s="411" t="s">
        <v>107</v>
      </c>
      <c r="B38" s="411" t="s">
        <v>511</v>
      </c>
      <c r="C38" s="411"/>
      <c r="D38" s="411"/>
      <c r="E38" s="411"/>
    </row>
    <row r="39" spans="1:5" ht="12.75">
      <c r="A39" s="411" t="s">
        <v>108</v>
      </c>
      <c r="B39" s="411" t="s">
        <v>643</v>
      </c>
      <c r="C39" s="411"/>
      <c r="D39" s="411"/>
      <c r="E39" s="411"/>
    </row>
    <row r="41" ht="12.75">
      <c r="A41" s="411" t="s">
        <v>644</v>
      </c>
    </row>
    <row r="42" spans="1:2" ht="12.75">
      <c r="A42" s="411" t="s">
        <v>37</v>
      </c>
      <c r="B42" t="s">
        <v>1147</v>
      </c>
    </row>
    <row r="43" spans="1:4" ht="12.75">
      <c r="A43" s="411" t="s">
        <v>264</v>
      </c>
      <c r="B43" s="411" t="s">
        <v>263</v>
      </c>
      <c r="C43" s="411"/>
      <c r="D43" s="411"/>
    </row>
    <row r="44" spans="1:4" ht="12.75">
      <c r="A44" s="1332">
        <v>42006</v>
      </c>
      <c r="B44" s="411" t="s">
        <v>265</v>
      </c>
      <c r="C44" s="411"/>
      <c r="D44" s="411"/>
    </row>
    <row r="45" spans="1:4" ht="12.75">
      <c r="A45" s="413" t="s">
        <v>680</v>
      </c>
      <c r="B45" s="411" t="s">
        <v>266</v>
      </c>
      <c r="C45" s="411"/>
      <c r="D45" s="411"/>
    </row>
    <row r="46" spans="1:4" ht="12.75">
      <c r="A46" s="413" t="s">
        <v>681</v>
      </c>
      <c r="B46" s="411" t="s">
        <v>267</v>
      </c>
      <c r="C46" s="411"/>
      <c r="D46" s="411"/>
    </row>
    <row r="47" spans="1:4" ht="12.75">
      <c r="A47" s="413" t="s">
        <v>688</v>
      </c>
      <c r="B47" s="411" t="s">
        <v>721</v>
      </c>
      <c r="C47" s="411"/>
      <c r="D47" s="411"/>
    </row>
    <row r="48" spans="1:4" ht="12.75">
      <c r="A48" s="413" t="s">
        <v>682</v>
      </c>
      <c r="B48" s="411" t="s">
        <v>268</v>
      </c>
      <c r="C48" s="411"/>
      <c r="D48" s="411"/>
    </row>
    <row r="49" spans="1:4" ht="12.75">
      <c r="A49" s="413" t="s">
        <v>40</v>
      </c>
      <c r="B49" s="411" t="s">
        <v>490</v>
      </c>
      <c r="C49" s="411"/>
      <c r="D49" s="411"/>
    </row>
    <row r="50" spans="1:4" ht="12.75">
      <c r="A50" s="413" t="s">
        <v>270</v>
      </c>
      <c r="B50" s="411" t="s">
        <v>859</v>
      </c>
      <c r="C50" s="411"/>
      <c r="D50" s="411"/>
    </row>
    <row r="51" spans="1:4" ht="12.75">
      <c r="A51" s="1332">
        <v>42037</v>
      </c>
      <c r="B51" s="411" t="s">
        <v>269</v>
      </c>
      <c r="C51" s="411"/>
      <c r="D51" s="411"/>
    </row>
    <row r="52" spans="1:4" ht="12.75">
      <c r="A52" s="413" t="s">
        <v>41</v>
      </c>
      <c r="B52" s="411" t="s">
        <v>194</v>
      </c>
      <c r="C52" s="411"/>
      <c r="D52" s="411"/>
    </row>
    <row r="53" spans="1:4" ht="12.75">
      <c r="A53" s="413" t="s">
        <v>657</v>
      </c>
      <c r="B53" s="411" t="s">
        <v>860</v>
      </c>
      <c r="C53" s="411"/>
      <c r="D53" s="411"/>
    </row>
    <row r="54" spans="1:4" ht="12.75">
      <c r="A54" s="413" t="s">
        <v>658</v>
      </c>
      <c r="B54" s="411" t="s">
        <v>728</v>
      </c>
      <c r="C54" s="411"/>
      <c r="D54" s="411"/>
    </row>
    <row r="55" spans="1:4" ht="12.75">
      <c r="A55" s="413" t="s">
        <v>42</v>
      </c>
      <c r="B55" s="411" t="s">
        <v>396</v>
      </c>
      <c r="C55" s="411"/>
      <c r="D55" s="411"/>
    </row>
    <row r="56" spans="1:4" ht="12.75">
      <c r="A56" s="413" t="s">
        <v>662</v>
      </c>
      <c r="B56" s="411" t="s">
        <v>485</v>
      </c>
      <c r="C56" s="411"/>
      <c r="D56" s="411"/>
    </row>
    <row r="57" spans="1:4" ht="12.75">
      <c r="A57" s="413" t="s">
        <v>663</v>
      </c>
      <c r="B57" s="244" t="s">
        <v>486</v>
      </c>
      <c r="C57" s="411"/>
      <c r="D57" s="411"/>
    </row>
    <row r="58" spans="1:4" ht="12.75">
      <c r="A58" s="413" t="s">
        <v>664</v>
      </c>
      <c r="B58" s="244" t="s">
        <v>176</v>
      </c>
      <c r="C58" s="411"/>
      <c r="D58" s="411"/>
    </row>
    <row r="59" spans="1:2" ht="12.75">
      <c r="A59" s="413" t="s">
        <v>855</v>
      </c>
      <c r="B59" s="244" t="s">
        <v>484</v>
      </c>
    </row>
    <row r="60" spans="1:2" ht="12.75">
      <c r="A60" s="413" t="s">
        <v>856</v>
      </c>
      <c r="B60" s="244" t="s">
        <v>487</v>
      </c>
    </row>
    <row r="61" spans="1:2" ht="12.75">
      <c r="A61" s="413" t="s">
        <v>857</v>
      </c>
      <c r="B61" s="244" t="s">
        <v>179</v>
      </c>
    </row>
    <row r="62" spans="1:2" ht="12.75">
      <c r="A62" s="413" t="s">
        <v>858</v>
      </c>
      <c r="B62" s="244" t="s">
        <v>183</v>
      </c>
    </row>
    <row r="63" spans="1:2" ht="12.75">
      <c r="A63" s="413" t="s">
        <v>43</v>
      </c>
      <c r="B63" s="244" t="s">
        <v>1130</v>
      </c>
    </row>
    <row r="64" spans="1:2" ht="12.75">
      <c r="A64" s="413" t="s">
        <v>671</v>
      </c>
      <c r="B64" s="244" t="s">
        <v>488</v>
      </c>
    </row>
    <row r="65" spans="1:2" ht="12.75">
      <c r="A65" s="413" t="s">
        <v>672</v>
      </c>
      <c r="B65" t="s">
        <v>1227</v>
      </c>
    </row>
    <row r="66" spans="1:2" ht="12.75">
      <c r="A66" s="413"/>
      <c r="B66" t="s">
        <v>1228</v>
      </c>
    </row>
    <row r="67" spans="1:2" ht="12.75">
      <c r="A67" s="413" t="s">
        <v>690</v>
      </c>
      <c r="B67" t="s">
        <v>1229</v>
      </c>
    </row>
    <row r="68" spans="1:2" ht="12.75">
      <c r="A68" s="413" t="s">
        <v>691</v>
      </c>
      <c r="B68" s="244" t="s">
        <v>1230</v>
      </c>
    </row>
    <row r="69" spans="1:2" ht="12.75">
      <c r="A69" s="413" t="s">
        <v>692</v>
      </c>
      <c r="B69" s="244" t="s">
        <v>739</v>
      </c>
    </row>
    <row r="70" spans="1:2" ht="12.75">
      <c r="A70" s="413" t="s">
        <v>693</v>
      </c>
      <c r="B70" s="244" t="s">
        <v>1231</v>
      </c>
    </row>
    <row r="71" spans="1:2" ht="12.75">
      <c r="A71" s="413" t="s">
        <v>694</v>
      </c>
      <c r="B71" s="244" t="s">
        <v>1232</v>
      </c>
    </row>
    <row r="72" spans="1:4" ht="12.75">
      <c r="A72" s="1332" t="s">
        <v>43</v>
      </c>
      <c r="B72" s="411" t="s">
        <v>1233</v>
      </c>
      <c r="C72" s="411"/>
      <c r="D72" s="411"/>
    </row>
    <row r="73" spans="1:3" ht="12.75">
      <c r="A73" s="413" t="s">
        <v>44</v>
      </c>
      <c r="B73" s="411" t="s">
        <v>1120</v>
      </c>
      <c r="C73" s="1013"/>
    </row>
    <row r="74" spans="1:3" ht="12.75">
      <c r="A74" s="413" t="s">
        <v>674</v>
      </c>
      <c r="B74" s="243" t="s">
        <v>146</v>
      </c>
      <c r="C74" s="1012"/>
    </row>
    <row r="75" spans="1:3" ht="12.75">
      <c r="A75" s="413" t="s">
        <v>675</v>
      </c>
      <c r="B75" s="243" t="s">
        <v>489</v>
      </c>
      <c r="C75" s="1012"/>
    </row>
    <row r="76" spans="1:3" ht="12.75">
      <c r="A76" s="413" t="s">
        <v>745</v>
      </c>
      <c r="B76" s="243" t="s">
        <v>1234</v>
      </c>
      <c r="C76" s="1012"/>
    </row>
    <row r="77" spans="1:3" ht="12.75">
      <c r="A77" s="413" t="s">
        <v>45</v>
      </c>
      <c r="B77" s="243" t="s">
        <v>634</v>
      </c>
      <c r="C77" s="1012"/>
    </row>
    <row r="78" spans="1:3" ht="12.75">
      <c r="A78" s="413" t="s">
        <v>46</v>
      </c>
      <c r="B78" s="243" t="s">
        <v>635</v>
      </c>
      <c r="C78" s="1012"/>
    </row>
    <row r="79" spans="1:3" ht="12.75">
      <c r="A79" s="413" t="s">
        <v>697</v>
      </c>
      <c r="B79" s="243" t="s">
        <v>636</v>
      </c>
      <c r="C79" s="1012"/>
    </row>
    <row r="80" spans="1:3" ht="12.75">
      <c r="A80" s="413" t="s">
        <v>714</v>
      </c>
      <c r="B80" s="243" t="s">
        <v>637</v>
      </c>
      <c r="C80" s="1012"/>
    </row>
    <row r="81" spans="1:3" ht="12.75">
      <c r="A81" s="413" t="s">
        <v>1235</v>
      </c>
      <c r="B81" s="243" t="s">
        <v>638</v>
      </c>
      <c r="C81" s="1012"/>
    </row>
    <row r="82" spans="1:3" ht="12.75">
      <c r="A82" s="413" t="s">
        <v>1236</v>
      </c>
      <c r="B82" s="243" t="s">
        <v>481</v>
      </c>
      <c r="C82" s="1012"/>
    </row>
    <row r="83" spans="1:3" ht="12.75">
      <c r="A83" s="413" t="s">
        <v>1237</v>
      </c>
      <c r="B83" s="243" t="s">
        <v>860</v>
      </c>
      <c r="C83" s="1012"/>
    </row>
    <row r="84" spans="1:3" ht="12.75">
      <c r="A84" s="413" t="s">
        <v>1238</v>
      </c>
      <c r="B84" s="411" t="s">
        <v>639</v>
      </c>
      <c r="C84" s="1013"/>
    </row>
    <row r="85" spans="1:3" ht="12.75">
      <c r="A85" s="413" t="s">
        <v>1239</v>
      </c>
      <c r="B85" s="411" t="s">
        <v>494</v>
      </c>
      <c r="C85" s="1012"/>
    </row>
    <row r="86" spans="1:3" ht="12.75">
      <c r="A86" s="1332" t="s">
        <v>47</v>
      </c>
      <c r="B86" s="411" t="s">
        <v>495</v>
      </c>
      <c r="C86" s="411"/>
    </row>
    <row r="87" spans="1:2" ht="12.75">
      <c r="A87" s="413" t="s">
        <v>48</v>
      </c>
      <c r="B87" s="411" t="s">
        <v>642</v>
      </c>
    </row>
    <row r="88" spans="1:2" ht="12.75">
      <c r="A88" s="413"/>
      <c r="B88" s="411"/>
    </row>
    <row r="89" spans="1:2" ht="12.75">
      <c r="A89" s="413"/>
      <c r="B89" s="411"/>
    </row>
    <row r="90" spans="1:2" ht="12.75">
      <c r="A90" s="413" t="s">
        <v>49</v>
      </c>
      <c r="B90" s="411" t="s">
        <v>476</v>
      </c>
    </row>
    <row r="91" spans="1:2" ht="12.75">
      <c r="A91" s="413" t="s">
        <v>1240</v>
      </c>
      <c r="B91" s="411" t="s">
        <v>472</v>
      </c>
    </row>
    <row r="92" spans="1:2" ht="12.75">
      <c r="A92" s="413" t="s">
        <v>1241</v>
      </c>
      <c r="B92" s="411" t="s">
        <v>423</v>
      </c>
    </row>
    <row r="93" spans="1:2" ht="12.75">
      <c r="A93" s="413" t="s">
        <v>1242</v>
      </c>
      <c r="B93" s="411" t="s">
        <v>26</v>
      </c>
    </row>
    <row r="94" spans="1:2" ht="12.75">
      <c r="A94" s="413" t="s">
        <v>1243</v>
      </c>
      <c r="B94" s="411" t="s">
        <v>431</v>
      </c>
    </row>
    <row r="95" spans="1:2" ht="12.75">
      <c r="A95" s="413" t="s">
        <v>50</v>
      </c>
      <c r="B95" s="411" t="s">
        <v>498</v>
      </c>
    </row>
    <row r="96" spans="1:2" ht="12.75">
      <c r="A96" s="413" t="s">
        <v>51</v>
      </c>
      <c r="B96" s="411" t="s">
        <v>499</v>
      </c>
    </row>
    <row r="97" spans="1:3" ht="12.75">
      <c r="A97" s="411" t="s">
        <v>52</v>
      </c>
      <c r="B97" t="s">
        <v>500</v>
      </c>
      <c r="C97" s="411"/>
    </row>
    <row r="98" spans="1:3" ht="12.75" customHeight="1" hidden="1">
      <c r="A98" s="411" t="s">
        <v>53</v>
      </c>
      <c r="B98" t="s">
        <v>478</v>
      </c>
      <c r="C98" s="411"/>
    </row>
    <row r="99" spans="1:3" ht="12.75" customHeight="1" hidden="1">
      <c r="A99" s="1332">
        <v>42019</v>
      </c>
      <c r="B99" t="s">
        <v>501</v>
      </c>
      <c r="C99" s="411"/>
    </row>
    <row r="100" spans="1:3" ht="12.75" customHeight="1" hidden="1">
      <c r="A100" s="1332">
        <v>42050</v>
      </c>
      <c r="B100" t="s">
        <v>502</v>
      </c>
      <c r="C100" s="411"/>
    </row>
    <row r="101" spans="1:3" ht="12.75" customHeight="1" hidden="1">
      <c r="A101" s="1332">
        <v>42078</v>
      </c>
      <c r="B101" t="s">
        <v>503</v>
      </c>
      <c r="C101" s="411"/>
    </row>
    <row r="102" spans="1:3" ht="12.75" customHeight="1" hidden="1">
      <c r="A102" s="1332">
        <v>42109</v>
      </c>
      <c r="B102" t="s">
        <v>504</v>
      </c>
      <c r="C102" s="411"/>
    </row>
    <row r="103" spans="1:2" ht="12.75" customHeight="1" hidden="1">
      <c r="A103" s="1332">
        <v>42139</v>
      </c>
      <c r="B103" t="s">
        <v>477</v>
      </c>
    </row>
    <row r="104" spans="1:2" ht="12.75" customHeight="1" hidden="1">
      <c r="A104" s="413" t="s">
        <v>872</v>
      </c>
      <c r="B104" t="s">
        <v>28</v>
      </c>
    </row>
    <row r="105" spans="1:2" ht="12.75" customHeight="1" hidden="1">
      <c r="A105" s="413" t="s">
        <v>873</v>
      </c>
      <c r="B105" t="s">
        <v>505</v>
      </c>
    </row>
    <row r="106" spans="1:3" ht="12.75" customHeight="1" hidden="1">
      <c r="A106" s="411" t="s">
        <v>54</v>
      </c>
      <c r="B106" t="s">
        <v>877</v>
      </c>
      <c r="C106" s="411"/>
    </row>
    <row r="107" spans="1:2" ht="12.75" customHeight="1" hidden="1">
      <c r="A107" s="413" t="s">
        <v>874</v>
      </c>
      <c r="B107" t="s">
        <v>508</v>
      </c>
    </row>
    <row r="108" spans="1:2" ht="12.75" customHeight="1" hidden="1">
      <c r="A108" s="413" t="s">
        <v>875</v>
      </c>
      <c r="B108" t="s">
        <v>492</v>
      </c>
    </row>
    <row r="109" spans="1:3" ht="12.75" customHeight="1" hidden="1">
      <c r="A109" s="1332">
        <v>42079</v>
      </c>
      <c r="B109" t="s">
        <v>493</v>
      </c>
      <c r="C109" s="411"/>
    </row>
    <row r="110" spans="1:2" ht="12.75">
      <c r="A110" s="412" t="s">
        <v>55</v>
      </c>
      <c r="B110" t="s">
        <v>641</v>
      </c>
    </row>
    <row r="111" spans="1:2" ht="12.75">
      <c r="A111" s="1332" t="s">
        <v>55</v>
      </c>
      <c r="B111" s="411" t="s">
        <v>509</v>
      </c>
    </row>
    <row r="112" spans="1:2" ht="12.75">
      <c r="A112" s="413" t="s">
        <v>879</v>
      </c>
      <c r="B112" s="244" t="s">
        <v>510</v>
      </c>
    </row>
    <row r="113" spans="1:2" ht="12.75">
      <c r="A113" s="413" t="s">
        <v>56</v>
      </c>
      <c r="B113" s="244" t="s">
        <v>643</v>
      </c>
    </row>
    <row r="114" spans="1:2" ht="12.75">
      <c r="A114" s="413"/>
      <c r="B114" s="244"/>
    </row>
    <row r="115" spans="1:2" ht="12.75">
      <c r="A115" s="413" t="s">
        <v>861</v>
      </c>
      <c r="B115" s="244" t="s">
        <v>473</v>
      </c>
    </row>
    <row r="116" spans="1:2" ht="12.75">
      <c r="A116" s="413" t="s">
        <v>862</v>
      </c>
      <c r="B116" s="244" t="s">
        <v>431</v>
      </c>
    </row>
    <row r="117" spans="1:2" ht="12.75">
      <c r="A117" s="413" t="s">
        <v>863</v>
      </c>
      <c r="B117" s="244" t="s">
        <v>497</v>
      </c>
    </row>
    <row r="118" spans="1:2" ht="12.75">
      <c r="A118" s="413" t="s">
        <v>864</v>
      </c>
      <c r="B118" s="244" t="s">
        <v>498</v>
      </c>
    </row>
    <row r="119" spans="1:2" ht="12.75">
      <c r="A119" s="413" t="s">
        <v>865</v>
      </c>
      <c r="B119" s="244" t="s">
        <v>499</v>
      </c>
    </row>
    <row r="120" spans="1:2" ht="12.75">
      <c r="A120" s="413" t="s">
        <v>866</v>
      </c>
      <c r="B120" s="244" t="s">
        <v>500</v>
      </c>
    </row>
    <row r="121" spans="1:3" ht="12.75">
      <c r="A121" s="411" t="s">
        <v>53</v>
      </c>
      <c r="B121" s="411" t="s">
        <v>478</v>
      </c>
      <c r="C121" s="411"/>
    </row>
    <row r="122" spans="1:2" ht="12.75">
      <c r="A122" s="413" t="s">
        <v>867</v>
      </c>
      <c r="B122" s="244" t="s">
        <v>501</v>
      </c>
    </row>
    <row r="123" spans="1:2" ht="12.75">
      <c r="A123" s="413" t="s">
        <v>868</v>
      </c>
      <c r="B123" s="244" t="s">
        <v>502</v>
      </c>
    </row>
    <row r="124" spans="1:2" ht="12.75">
      <c r="A124" s="413" t="s">
        <v>869</v>
      </c>
      <c r="B124" s="244" t="s">
        <v>503</v>
      </c>
    </row>
    <row r="125" spans="1:2" ht="12.75">
      <c r="A125" s="413" t="s">
        <v>870</v>
      </c>
      <c r="B125" s="244" t="s">
        <v>504</v>
      </c>
    </row>
    <row r="126" spans="1:2" ht="12.75">
      <c r="A126" s="413" t="s">
        <v>871</v>
      </c>
      <c r="B126" s="244" t="s">
        <v>477</v>
      </c>
    </row>
    <row r="127" spans="1:2" ht="12.75">
      <c r="A127" s="413" t="s">
        <v>872</v>
      </c>
      <c r="B127" s="244" t="s">
        <v>28</v>
      </c>
    </row>
    <row r="128" spans="1:2" ht="12.75">
      <c r="A128" s="413" t="s">
        <v>873</v>
      </c>
      <c r="B128" s="244" t="s">
        <v>505</v>
      </c>
    </row>
    <row r="129" spans="1:2" ht="12.75">
      <c r="A129" s="411" t="s">
        <v>54</v>
      </c>
      <c r="B129" s="411" t="s">
        <v>877</v>
      </c>
    </row>
    <row r="130" spans="1:2" ht="12.75">
      <c r="A130" s="413" t="s">
        <v>874</v>
      </c>
      <c r="B130" s="414" t="s">
        <v>508</v>
      </c>
    </row>
    <row r="131" spans="1:2" ht="12.75">
      <c r="A131" s="413" t="s">
        <v>875</v>
      </c>
      <c r="B131" s="243" t="s">
        <v>492</v>
      </c>
    </row>
    <row r="132" spans="1:2" ht="12.75">
      <c r="A132" s="413" t="s">
        <v>876</v>
      </c>
      <c r="B132" s="243" t="s">
        <v>493</v>
      </c>
    </row>
    <row r="133" spans="1:2" ht="12.75">
      <c r="A133" s="413" t="s">
        <v>55</v>
      </c>
      <c r="B133" s="415" t="s">
        <v>641</v>
      </c>
    </row>
    <row r="134" spans="1:2" ht="12.75">
      <c r="A134" s="413" t="s">
        <v>878</v>
      </c>
      <c r="B134" s="415" t="s">
        <v>509</v>
      </c>
    </row>
    <row r="135" spans="1:2" ht="12.75">
      <c r="A135" s="413" t="s">
        <v>879</v>
      </c>
      <c r="B135" s="415" t="s">
        <v>510</v>
      </c>
    </row>
    <row r="136" spans="1:2" ht="12.75">
      <c r="A136" s="411" t="s">
        <v>56</v>
      </c>
      <c r="B136" s="411" t="s">
        <v>643</v>
      </c>
    </row>
    <row r="137" ht="12.75">
      <c r="A137" s="412"/>
    </row>
    <row r="138" ht="12.75">
      <c r="A138" s="412"/>
    </row>
    <row r="139" ht="12.75">
      <c r="A139" s="412"/>
    </row>
    <row r="140" ht="12.75">
      <c r="A140" s="412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6">
      <selection activeCell="I12" sqref="I1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53.8515625" style="0" customWidth="1"/>
    <col min="4" max="5" width="10.28125" style="0" customWidth="1"/>
    <col min="6" max="6" width="10.140625" style="0" customWidth="1"/>
    <col min="7" max="7" width="13.140625" style="0" bestFit="1" customWidth="1"/>
  </cols>
  <sheetData>
    <row r="1" spans="3:5" ht="14.25">
      <c r="C1" s="1168" t="s">
        <v>700</v>
      </c>
      <c r="D1" s="1168"/>
      <c r="E1" s="1168"/>
    </row>
    <row r="3" ht="15.75" customHeight="1">
      <c r="F3" s="1167" t="s">
        <v>1093</v>
      </c>
    </row>
    <row r="4" spans="1:6" ht="33" customHeight="1">
      <c r="A4" s="1436" t="s">
        <v>665</v>
      </c>
      <c r="B4" s="1436"/>
      <c r="C4" s="1436"/>
      <c r="D4" s="1436"/>
      <c r="E4" s="1436"/>
      <c r="F4" s="1436"/>
    </row>
    <row r="5" spans="1:6" ht="15" customHeight="1" thickBot="1">
      <c r="A5" s="1435"/>
      <c r="B5" s="1435"/>
      <c r="C5" s="1435"/>
      <c r="D5" s="1171"/>
      <c r="E5" s="1171"/>
      <c r="F5" s="1080" t="s">
        <v>410</v>
      </c>
    </row>
    <row r="6" spans="1:6" ht="29.25" customHeight="1" thickBot="1">
      <c r="A6" s="1081" t="s">
        <v>670</v>
      </c>
      <c r="B6" s="1141" t="s">
        <v>854</v>
      </c>
      <c r="C6" s="1082" t="s">
        <v>666</v>
      </c>
      <c r="D6" s="1181" t="s">
        <v>88</v>
      </c>
      <c r="E6" s="1181" t="s">
        <v>87</v>
      </c>
      <c r="F6" s="1083" t="s">
        <v>343</v>
      </c>
    </row>
    <row r="7" spans="1:6" ht="13.5" thickBot="1">
      <c r="A7" s="1084">
        <v>1</v>
      </c>
      <c r="B7" s="1142"/>
      <c r="C7" s="1085">
        <v>2</v>
      </c>
      <c r="D7" s="1182">
        <v>3</v>
      </c>
      <c r="E7" s="1182">
        <v>4</v>
      </c>
      <c r="F7" s="1086">
        <v>5</v>
      </c>
    </row>
    <row r="8" spans="1:6" ht="20.25" customHeight="1" thickBot="1">
      <c r="A8" s="1087" t="s">
        <v>37</v>
      </c>
      <c r="B8" s="1151" t="s">
        <v>315</v>
      </c>
      <c r="C8" s="1088" t="s">
        <v>716</v>
      </c>
      <c r="D8" s="1301">
        <v>14657</v>
      </c>
      <c r="E8" s="1301">
        <v>17618</v>
      </c>
      <c r="F8" s="1089">
        <v>17159</v>
      </c>
    </row>
    <row r="9" spans="1:6" ht="12.75">
      <c r="A9" s="1090" t="s">
        <v>678</v>
      </c>
      <c r="B9" s="1152" t="s">
        <v>316</v>
      </c>
      <c r="C9" s="1091" t="s">
        <v>717</v>
      </c>
      <c r="D9" s="1344">
        <v>11035</v>
      </c>
      <c r="E9" s="1296">
        <v>9166</v>
      </c>
      <c r="F9" s="1092">
        <v>10431</v>
      </c>
    </row>
    <row r="10" spans="1:6" ht="12.75">
      <c r="A10" s="1093" t="s">
        <v>679</v>
      </c>
      <c r="B10" s="1150" t="s">
        <v>317</v>
      </c>
      <c r="C10" s="1094" t="s">
        <v>718</v>
      </c>
      <c r="D10" s="1345"/>
      <c r="E10" s="1294"/>
      <c r="F10" s="1095"/>
    </row>
    <row r="11" spans="1:6" ht="12.75">
      <c r="A11" s="1093" t="s">
        <v>680</v>
      </c>
      <c r="B11" s="1150" t="s">
        <v>318</v>
      </c>
      <c r="C11" s="1094" t="s">
        <v>719</v>
      </c>
      <c r="D11" s="1345">
        <v>3405</v>
      </c>
      <c r="E11" s="1294">
        <v>7846</v>
      </c>
      <c r="F11" s="1095">
        <v>5528</v>
      </c>
    </row>
    <row r="12" spans="1:6" ht="12.75">
      <c r="A12" s="1093" t="s">
        <v>681</v>
      </c>
      <c r="B12" s="1150" t="s">
        <v>319</v>
      </c>
      <c r="C12" s="1094" t="s">
        <v>720</v>
      </c>
      <c r="D12" s="1345">
        <v>217</v>
      </c>
      <c r="E12" s="1294">
        <v>210</v>
      </c>
      <c r="F12" s="1095">
        <v>1200</v>
      </c>
    </row>
    <row r="13" spans="1:6" ht="12.75">
      <c r="A13" s="1093" t="s">
        <v>688</v>
      </c>
      <c r="B13" s="1150" t="s">
        <v>320</v>
      </c>
      <c r="C13" s="1094" t="s">
        <v>721</v>
      </c>
      <c r="D13" s="1345"/>
      <c r="E13" s="1294">
        <v>396</v>
      </c>
      <c r="F13" s="1095"/>
    </row>
    <row r="14" spans="1:6" ht="13.5" thickBot="1">
      <c r="A14" s="1096" t="s">
        <v>682</v>
      </c>
      <c r="B14" s="1150" t="s">
        <v>338</v>
      </c>
      <c r="C14" s="1097" t="s">
        <v>722</v>
      </c>
      <c r="D14" s="1346"/>
      <c r="E14" s="1295"/>
      <c r="F14" s="1095"/>
    </row>
    <row r="15" spans="1:6" ht="21.75" thickBot="1">
      <c r="A15" s="1087" t="s">
        <v>40</v>
      </c>
      <c r="B15" s="1154" t="s">
        <v>314</v>
      </c>
      <c r="C15" s="1098" t="s">
        <v>345</v>
      </c>
      <c r="D15" s="1347">
        <v>12641</v>
      </c>
      <c r="E15" s="1298">
        <v>15409</v>
      </c>
      <c r="F15" s="1089">
        <v>11069</v>
      </c>
    </row>
    <row r="16" spans="1:6" ht="12.75">
      <c r="A16" s="1090" t="s">
        <v>645</v>
      </c>
      <c r="B16" s="1156" t="s">
        <v>339</v>
      </c>
      <c r="C16" s="1091" t="s">
        <v>723</v>
      </c>
      <c r="D16" s="1296"/>
      <c r="E16" s="1296"/>
      <c r="F16" s="1092"/>
    </row>
    <row r="17" spans="1:6" ht="12.75">
      <c r="A17" s="1093" t="s">
        <v>646</v>
      </c>
      <c r="B17" s="1157" t="s">
        <v>340</v>
      </c>
      <c r="C17" s="1094" t="s">
        <v>724</v>
      </c>
      <c r="D17" s="1294"/>
      <c r="E17" s="1294"/>
      <c r="F17" s="1095"/>
    </row>
    <row r="18" spans="1:6" ht="12.75">
      <c r="A18" s="1093" t="s">
        <v>683</v>
      </c>
      <c r="B18" s="1157" t="s">
        <v>341</v>
      </c>
      <c r="C18" s="1094" t="s">
        <v>850</v>
      </c>
      <c r="D18" s="1294"/>
      <c r="E18" s="1294"/>
      <c r="F18" s="1095"/>
    </row>
    <row r="19" spans="1:6" ht="12.75">
      <c r="A19" s="1093" t="s">
        <v>647</v>
      </c>
      <c r="B19" s="1157" t="s">
        <v>321</v>
      </c>
      <c r="C19" s="1094" t="s">
        <v>725</v>
      </c>
      <c r="D19" s="1294">
        <v>1641</v>
      </c>
      <c r="E19" s="1294">
        <v>15409</v>
      </c>
      <c r="F19" s="1095">
        <v>11069</v>
      </c>
    </row>
    <row r="20" spans="1:6" ht="13.5" thickBot="1">
      <c r="A20" s="1096" t="s">
        <v>648</v>
      </c>
      <c r="B20" s="1144"/>
      <c r="C20" s="1097" t="s">
        <v>346</v>
      </c>
      <c r="D20" s="1295"/>
      <c r="E20" s="1295"/>
      <c r="F20" s="1099"/>
    </row>
    <row r="21" spans="1:6" ht="21.75" thickBot="1">
      <c r="A21" s="1087" t="s">
        <v>41</v>
      </c>
      <c r="B21" s="1154" t="s">
        <v>322</v>
      </c>
      <c r="C21" s="1088" t="s">
        <v>348</v>
      </c>
      <c r="D21" s="1301">
        <v>43686</v>
      </c>
      <c r="E21" s="1301">
        <v>45133</v>
      </c>
      <c r="F21" s="1089">
        <v>8271</v>
      </c>
    </row>
    <row r="22" spans="1:6" ht="12.75">
      <c r="A22" s="1090" t="s">
        <v>657</v>
      </c>
      <c r="B22" s="1156" t="s">
        <v>323</v>
      </c>
      <c r="C22" s="1091" t="s">
        <v>726</v>
      </c>
      <c r="D22" s="1296"/>
      <c r="E22" s="1296"/>
      <c r="F22" s="1092">
        <v>5718</v>
      </c>
    </row>
    <row r="23" spans="1:6" ht="12.75">
      <c r="A23" s="1093" t="s">
        <v>658</v>
      </c>
      <c r="B23" s="1157" t="s">
        <v>342</v>
      </c>
      <c r="C23" s="1094" t="s">
        <v>727</v>
      </c>
      <c r="D23" s="1294"/>
      <c r="E23" s="1294"/>
      <c r="F23" s="1095"/>
    </row>
    <row r="24" spans="1:6" ht="12" customHeight="1">
      <c r="A24" s="1093" t="s">
        <v>659</v>
      </c>
      <c r="B24" s="1157" t="s">
        <v>344</v>
      </c>
      <c r="C24" s="1094" t="s">
        <v>851</v>
      </c>
      <c r="D24" s="1294"/>
      <c r="E24" s="1294"/>
      <c r="F24" s="1095"/>
    </row>
    <row r="25" spans="1:6" ht="12.75">
      <c r="A25" s="1093" t="s">
        <v>660</v>
      </c>
      <c r="B25" s="1157" t="s">
        <v>324</v>
      </c>
      <c r="C25" s="1094" t="s">
        <v>728</v>
      </c>
      <c r="D25" s="1294">
        <v>43686</v>
      </c>
      <c r="E25" s="1294">
        <v>45133</v>
      </c>
      <c r="F25" s="1095">
        <v>2553</v>
      </c>
    </row>
    <row r="26" spans="1:6" ht="13.5" thickBot="1">
      <c r="A26" s="1096" t="s">
        <v>661</v>
      </c>
      <c r="B26" s="1144"/>
      <c r="C26" s="1097" t="s">
        <v>347</v>
      </c>
      <c r="D26" s="1295">
        <v>42560</v>
      </c>
      <c r="E26" s="1295">
        <v>44034</v>
      </c>
      <c r="F26" s="1099"/>
    </row>
    <row r="27" spans="1:6" ht="14.25" thickBot="1">
      <c r="A27" s="1087" t="s">
        <v>689</v>
      </c>
      <c r="B27" s="1154" t="s">
        <v>325</v>
      </c>
      <c r="C27" s="1088" t="s">
        <v>729</v>
      </c>
      <c r="D27" s="1301">
        <v>1230</v>
      </c>
      <c r="E27" s="1301">
        <v>1550</v>
      </c>
      <c r="F27" s="1100">
        <v>1900</v>
      </c>
    </row>
    <row r="28" spans="1:6" ht="22.5">
      <c r="A28" s="1093" t="s">
        <v>730</v>
      </c>
      <c r="B28" s="1157" t="s">
        <v>620</v>
      </c>
      <c r="C28" s="1094" t="s">
        <v>616</v>
      </c>
      <c r="D28" s="1294"/>
      <c r="E28" s="1294">
        <v>1465</v>
      </c>
      <c r="F28" s="1095">
        <v>1850</v>
      </c>
    </row>
    <row r="29" spans="1:6" ht="22.5">
      <c r="A29" s="1093" t="s">
        <v>731</v>
      </c>
      <c r="B29" s="1157" t="s">
        <v>619</v>
      </c>
      <c r="C29" s="1094" t="s">
        <v>617</v>
      </c>
      <c r="D29" s="1294">
        <v>870</v>
      </c>
      <c r="E29" s="1294">
        <v>1105</v>
      </c>
      <c r="F29" s="1095">
        <v>1300</v>
      </c>
    </row>
    <row r="30" spans="1:6" ht="12.75">
      <c r="A30" s="1093" t="s">
        <v>663</v>
      </c>
      <c r="B30" s="1157" t="s">
        <v>326</v>
      </c>
      <c r="C30" s="1094" t="s">
        <v>618</v>
      </c>
      <c r="D30" s="1294">
        <v>360</v>
      </c>
      <c r="E30" s="1294">
        <v>360</v>
      </c>
      <c r="F30" s="1095">
        <v>250</v>
      </c>
    </row>
    <row r="31" spans="1:6" ht="12.75" customHeight="1">
      <c r="A31" s="1093" t="s">
        <v>664</v>
      </c>
      <c r="B31" s="1157" t="s">
        <v>327</v>
      </c>
      <c r="C31" s="1094" t="s">
        <v>1391</v>
      </c>
      <c r="D31" s="1294"/>
      <c r="E31" s="1294"/>
      <c r="F31" s="1095">
        <v>300</v>
      </c>
    </row>
    <row r="32" spans="1:6" ht="13.5" thickBot="1">
      <c r="A32" s="1096" t="s">
        <v>855</v>
      </c>
      <c r="B32" s="1158" t="s">
        <v>328</v>
      </c>
      <c r="C32" s="1097" t="s">
        <v>732</v>
      </c>
      <c r="D32" s="1295"/>
      <c r="E32" s="1295">
        <v>85</v>
      </c>
      <c r="F32" s="1099">
        <v>50</v>
      </c>
    </row>
    <row r="33" spans="1:6" ht="14.25" thickBot="1">
      <c r="A33" s="1087" t="s">
        <v>43</v>
      </c>
      <c r="B33" s="1154" t="s">
        <v>329</v>
      </c>
      <c r="C33" s="1088" t="s">
        <v>733</v>
      </c>
      <c r="D33" s="1301">
        <v>1735</v>
      </c>
      <c r="E33" s="1301">
        <v>2300</v>
      </c>
      <c r="F33" s="1089">
        <v>1705</v>
      </c>
    </row>
    <row r="34" spans="1:6" ht="12.75">
      <c r="A34" s="1090" t="s">
        <v>671</v>
      </c>
      <c r="B34" s="1156" t="s">
        <v>349</v>
      </c>
      <c r="C34" s="1091" t="s">
        <v>736</v>
      </c>
      <c r="D34" s="1296"/>
      <c r="E34" s="1296"/>
      <c r="F34" s="1092">
        <v>800</v>
      </c>
    </row>
    <row r="35" spans="1:6" ht="12.75">
      <c r="A35" s="1093" t="s">
        <v>672</v>
      </c>
      <c r="B35" s="1157" t="s">
        <v>350</v>
      </c>
      <c r="C35" s="1094" t="s">
        <v>119</v>
      </c>
      <c r="D35" s="1294">
        <v>1735</v>
      </c>
      <c r="E35" s="1294">
        <v>2300</v>
      </c>
      <c r="F35" s="1095">
        <v>100</v>
      </c>
    </row>
    <row r="36" spans="1:6" ht="12.75">
      <c r="A36" s="1093" t="s">
        <v>673</v>
      </c>
      <c r="B36" s="1157" t="s">
        <v>351</v>
      </c>
      <c r="C36" s="1094" t="s">
        <v>737</v>
      </c>
      <c r="D36" s="1294"/>
      <c r="E36" s="1294"/>
      <c r="F36" s="1095"/>
    </row>
    <row r="37" spans="1:6" ht="12.75">
      <c r="A37" s="1093" t="s">
        <v>690</v>
      </c>
      <c r="B37" s="1157" t="s">
        <v>352</v>
      </c>
      <c r="C37" s="1094" t="s">
        <v>738</v>
      </c>
      <c r="D37" s="1294"/>
      <c r="E37" s="1294"/>
      <c r="F37" s="1095">
        <v>800</v>
      </c>
    </row>
    <row r="38" spans="1:6" ht="12.75">
      <c r="A38" s="1093" t="s">
        <v>691</v>
      </c>
      <c r="B38" s="1157" t="s">
        <v>353</v>
      </c>
      <c r="C38" s="1094" t="s">
        <v>739</v>
      </c>
      <c r="D38" s="1294"/>
      <c r="E38" s="1294"/>
      <c r="F38" s="1095"/>
    </row>
    <row r="39" spans="1:6" ht="12.75">
      <c r="A39" s="1093" t="s">
        <v>692</v>
      </c>
      <c r="B39" s="1157" t="s">
        <v>354</v>
      </c>
      <c r="C39" s="1094" t="s">
        <v>740</v>
      </c>
      <c r="D39" s="1294"/>
      <c r="E39" s="1294"/>
      <c r="F39" s="1095"/>
    </row>
    <row r="40" spans="1:6" ht="12.75">
      <c r="A40" s="1093" t="s">
        <v>693</v>
      </c>
      <c r="B40" s="1157" t="s">
        <v>355</v>
      </c>
      <c r="C40" s="1094" t="s">
        <v>741</v>
      </c>
      <c r="D40" s="1294"/>
      <c r="E40" s="1294"/>
      <c r="F40" s="1095"/>
    </row>
    <row r="41" spans="1:6" ht="12.75">
      <c r="A41" s="1093" t="s">
        <v>694</v>
      </c>
      <c r="B41" s="1157" t="s">
        <v>356</v>
      </c>
      <c r="C41" s="1094" t="s">
        <v>742</v>
      </c>
      <c r="D41" s="1294"/>
      <c r="E41" s="1294"/>
      <c r="F41" s="1095">
        <v>5</v>
      </c>
    </row>
    <row r="42" spans="1:6" ht="12.75">
      <c r="A42" s="1093" t="s">
        <v>734</v>
      </c>
      <c r="B42" s="1157" t="s">
        <v>357</v>
      </c>
      <c r="C42" s="1094" t="s">
        <v>743</v>
      </c>
      <c r="D42" s="1294"/>
      <c r="E42" s="1294"/>
      <c r="F42" s="1101"/>
    </row>
    <row r="43" spans="1:6" ht="13.5" thickBot="1">
      <c r="A43" s="1096" t="s">
        <v>735</v>
      </c>
      <c r="B43" s="1158" t="s">
        <v>358</v>
      </c>
      <c r="C43" s="1097" t="s">
        <v>744</v>
      </c>
      <c r="D43" s="1295"/>
      <c r="E43" s="1295"/>
      <c r="F43" s="1102"/>
    </row>
    <row r="44" spans="1:6" ht="14.25" thickBot="1">
      <c r="A44" s="1087" t="s">
        <v>44</v>
      </c>
      <c r="B44" s="1159" t="s">
        <v>330</v>
      </c>
      <c r="C44" s="1088" t="s">
        <v>361</v>
      </c>
      <c r="D44" s="1301"/>
      <c r="E44" s="1301"/>
      <c r="F44" s="1089"/>
    </row>
    <row r="45" spans="1:6" ht="12.75">
      <c r="A45" s="1090" t="s">
        <v>674</v>
      </c>
      <c r="B45" s="1156" t="s">
        <v>359</v>
      </c>
      <c r="C45" s="1091" t="s">
        <v>146</v>
      </c>
      <c r="D45" s="1296"/>
      <c r="E45" s="1296"/>
      <c r="F45" s="1103"/>
    </row>
    <row r="46" spans="1:6" ht="12.75">
      <c r="A46" s="1093" t="s">
        <v>675</v>
      </c>
      <c r="B46" s="1157" t="s">
        <v>331</v>
      </c>
      <c r="C46" s="1094" t="s">
        <v>489</v>
      </c>
      <c r="D46" s="1294"/>
      <c r="E46" s="1294"/>
      <c r="F46" s="1101"/>
    </row>
    <row r="47" spans="1:6" ht="13.5" thickBot="1">
      <c r="A47" s="1093" t="s">
        <v>745</v>
      </c>
      <c r="B47" s="1157" t="s">
        <v>360</v>
      </c>
      <c r="C47" s="1094" t="s">
        <v>1312</v>
      </c>
      <c r="D47" s="1294"/>
      <c r="E47" s="1294"/>
      <c r="F47" s="1101"/>
    </row>
    <row r="48" spans="1:6" ht="14.25" thickBot="1">
      <c r="A48" s="1087" t="s">
        <v>695</v>
      </c>
      <c r="B48" s="1154" t="s">
        <v>332</v>
      </c>
      <c r="C48" s="1088" t="s">
        <v>365</v>
      </c>
      <c r="D48" s="1301"/>
      <c r="E48" s="1301">
        <v>790</v>
      </c>
      <c r="F48" s="1089"/>
    </row>
    <row r="49" spans="1:6" ht="14.25" customHeight="1">
      <c r="A49" s="1093" t="s">
        <v>676</v>
      </c>
      <c r="B49" s="1157" t="s">
        <v>362</v>
      </c>
      <c r="C49" s="1094" t="s">
        <v>367</v>
      </c>
      <c r="D49" s="1294"/>
      <c r="E49" s="1294"/>
      <c r="F49" s="1095"/>
    </row>
    <row r="50" spans="1:6" ht="12.75">
      <c r="A50" s="1093" t="s">
        <v>677</v>
      </c>
      <c r="B50" s="1157" t="s">
        <v>363</v>
      </c>
      <c r="C50" s="1094" t="s">
        <v>746</v>
      </c>
      <c r="D50" s="1294"/>
      <c r="E50" s="1294">
        <v>790</v>
      </c>
      <c r="F50" s="1095"/>
    </row>
    <row r="51" spans="1:6" ht="13.5" thickBot="1">
      <c r="A51" s="1096" t="s">
        <v>747</v>
      </c>
      <c r="B51" s="1144"/>
      <c r="C51" s="1097" t="s">
        <v>364</v>
      </c>
      <c r="D51" s="1295"/>
      <c r="E51" s="1295"/>
      <c r="F51" s="1099"/>
    </row>
    <row r="52" spans="1:6" ht="14.25" thickBot="1">
      <c r="A52" s="1087" t="s">
        <v>46</v>
      </c>
      <c r="B52" s="1154" t="s">
        <v>333</v>
      </c>
      <c r="C52" s="1098" t="s">
        <v>748</v>
      </c>
      <c r="D52" s="1298"/>
      <c r="E52" s="1298"/>
      <c r="F52" s="1089"/>
    </row>
    <row r="53" spans="1:6" ht="12" customHeight="1">
      <c r="A53" s="1093" t="s">
        <v>696</v>
      </c>
      <c r="B53" s="1155"/>
      <c r="C53" s="1094" t="s">
        <v>366</v>
      </c>
      <c r="D53" s="1294"/>
      <c r="E53" s="1294"/>
      <c r="F53" s="1101"/>
    </row>
    <row r="54" spans="1:6" ht="12.75">
      <c r="A54" s="1093" t="s">
        <v>697</v>
      </c>
      <c r="B54" s="1155"/>
      <c r="C54" s="1094" t="s">
        <v>749</v>
      </c>
      <c r="D54" s="1294"/>
      <c r="E54" s="1294"/>
      <c r="F54" s="1101"/>
    </row>
    <row r="55" spans="1:6" ht="12" customHeight="1" thickBot="1">
      <c r="A55" s="1096" t="s">
        <v>714</v>
      </c>
      <c r="B55" s="1144"/>
      <c r="C55" s="1097" t="s">
        <v>368</v>
      </c>
      <c r="D55" s="1295"/>
      <c r="E55" s="1295"/>
      <c r="F55" s="1101"/>
    </row>
    <row r="56" spans="1:6" ht="30.75" customHeight="1" thickBot="1">
      <c r="A56" s="1087" t="s">
        <v>47</v>
      </c>
      <c r="B56" s="1143" t="s">
        <v>334</v>
      </c>
      <c r="C56" s="1088" t="s">
        <v>750</v>
      </c>
      <c r="D56" s="1301">
        <v>73949</v>
      </c>
      <c r="E56" s="1301">
        <v>82800</v>
      </c>
      <c r="F56" s="1100">
        <v>40104</v>
      </c>
    </row>
    <row r="57" spans="1:6" ht="14.25" thickBot="1">
      <c r="A57" s="1104" t="s">
        <v>751</v>
      </c>
      <c r="B57" s="1153" t="s">
        <v>336</v>
      </c>
      <c r="C57" s="1098" t="s">
        <v>752</v>
      </c>
      <c r="D57" s="1298"/>
      <c r="E57" s="1298"/>
      <c r="F57" s="1089"/>
    </row>
    <row r="58" spans="1:6" ht="12.75">
      <c r="A58" s="1090" t="s">
        <v>763</v>
      </c>
      <c r="B58" s="1156" t="s">
        <v>369</v>
      </c>
      <c r="C58" s="1091" t="s">
        <v>753</v>
      </c>
      <c r="D58" s="1296"/>
      <c r="E58" s="1296"/>
      <c r="F58" s="1101"/>
    </row>
    <row r="59" spans="1:6" ht="12.75">
      <c r="A59" s="1093" t="s">
        <v>766</v>
      </c>
      <c r="B59" s="1157" t="s">
        <v>370</v>
      </c>
      <c r="C59" s="1094" t="s">
        <v>754</v>
      </c>
      <c r="D59" s="1294"/>
      <c r="E59" s="1294"/>
      <c r="F59" s="1101"/>
    </row>
    <row r="60" spans="1:6" ht="13.5" thickBot="1">
      <c r="A60" s="1096" t="s">
        <v>767</v>
      </c>
      <c r="B60" s="1158" t="s">
        <v>371</v>
      </c>
      <c r="C60" s="1105" t="s">
        <v>755</v>
      </c>
      <c r="D60" s="1297"/>
      <c r="E60" s="1297"/>
      <c r="F60" s="1101"/>
    </row>
    <row r="61" spans="1:6" ht="14.25" thickBot="1">
      <c r="A61" s="1104" t="s">
        <v>756</v>
      </c>
      <c r="B61" s="1153" t="s">
        <v>372</v>
      </c>
      <c r="C61" s="1098" t="s">
        <v>373</v>
      </c>
      <c r="D61" s="1298"/>
      <c r="E61" s="1298"/>
      <c r="F61" s="1089">
        <v>0</v>
      </c>
    </row>
    <row r="62" spans="1:6" ht="14.25" thickBot="1">
      <c r="A62" s="1104" t="s">
        <v>757</v>
      </c>
      <c r="B62" s="1153" t="s">
        <v>337</v>
      </c>
      <c r="C62" s="1098" t="s">
        <v>758</v>
      </c>
      <c r="D62" s="1298">
        <v>4265</v>
      </c>
      <c r="E62" s="1298">
        <v>8604</v>
      </c>
      <c r="F62" s="1089">
        <v>21134</v>
      </c>
    </row>
    <row r="63" spans="1:6" ht="12.75">
      <c r="A63" s="1090" t="s">
        <v>764</v>
      </c>
      <c r="B63" s="1156" t="s">
        <v>374</v>
      </c>
      <c r="C63" s="1091" t="s">
        <v>759</v>
      </c>
      <c r="D63" s="1296"/>
      <c r="E63" s="1296"/>
      <c r="F63" s="1101"/>
    </row>
    <row r="64" spans="1:6" ht="13.5" thickBot="1">
      <c r="A64" s="1096" t="s">
        <v>765</v>
      </c>
      <c r="B64" s="1158" t="s">
        <v>375</v>
      </c>
      <c r="C64" s="1097" t="s">
        <v>760</v>
      </c>
      <c r="D64" s="1295"/>
      <c r="E64" s="1295"/>
      <c r="F64" s="1101"/>
    </row>
    <row r="65" spans="1:6" ht="13.5" thickBot="1">
      <c r="A65" s="1104" t="s">
        <v>761</v>
      </c>
      <c r="B65" s="1145" t="s">
        <v>335</v>
      </c>
      <c r="C65" s="1106" t="s">
        <v>376</v>
      </c>
      <c r="D65" s="1299">
        <v>4265</v>
      </c>
      <c r="E65" s="1299">
        <v>8604</v>
      </c>
      <c r="F65" s="1100">
        <v>21134</v>
      </c>
    </row>
    <row r="66" spans="1:6" ht="22.5" thickBot="1">
      <c r="A66" s="1107" t="s">
        <v>762</v>
      </c>
      <c r="B66" s="1146" t="s">
        <v>1108</v>
      </c>
      <c r="C66" s="1108" t="s">
        <v>377</v>
      </c>
      <c r="D66" s="1300">
        <v>78214</v>
      </c>
      <c r="E66" s="1300">
        <v>91404</v>
      </c>
      <c r="F66" s="1100">
        <v>61238</v>
      </c>
    </row>
    <row r="67" spans="1:6" ht="12" customHeight="1">
      <c r="A67" s="1109"/>
      <c r="B67" s="1109"/>
      <c r="C67" s="1110"/>
      <c r="D67" s="1110"/>
      <c r="E67" s="1110"/>
      <c r="F67" s="1111"/>
    </row>
    <row r="68" spans="1:6" ht="15.75">
      <c r="A68" s="1436" t="s">
        <v>378</v>
      </c>
      <c r="B68" s="1436"/>
      <c r="C68" s="1436"/>
      <c r="D68" s="1436"/>
      <c r="E68" s="1436"/>
      <c r="F68" s="1436"/>
    </row>
    <row r="69" spans="1:6" ht="12" customHeight="1" thickBot="1">
      <c r="A69" s="1437"/>
      <c r="B69" s="1437"/>
      <c r="C69" s="1437"/>
      <c r="D69" s="1172"/>
      <c r="E69" s="1172"/>
      <c r="F69" s="1112" t="s">
        <v>410</v>
      </c>
    </row>
    <row r="70" spans="1:6" ht="24.75" thickBot="1">
      <c r="A70" s="1081" t="s">
        <v>670</v>
      </c>
      <c r="B70" s="1141"/>
      <c r="C70" s="1082" t="s">
        <v>667</v>
      </c>
      <c r="D70" s="1181" t="s">
        <v>88</v>
      </c>
      <c r="E70" s="1181" t="s">
        <v>87</v>
      </c>
      <c r="F70" s="1083" t="s">
        <v>343</v>
      </c>
    </row>
    <row r="71" spans="1:6" ht="13.5" thickBot="1">
      <c r="A71" s="1113">
        <v>1</v>
      </c>
      <c r="B71" s="1147"/>
      <c r="C71" s="1114">
        <v>2</v>
      </c>
      <c r="D71" s="1183">
        <v>3</v>
      </c>
      <c r="E71" s="1183">
        <v>4</v>
      </c>
      <c r="F71" s="1115">
        <v>5</v>
      </c>
    </row>
    <row r="72" spans="1:6" ht="13.5" thickBot="1">
      <c r="A72" s="1116" t="s">
        <v>37</v>
      </c>
      <c r="B72" s="1148"/>
      <c r="C72" s="1117" t="s">
        <v>852</v>
      </c>
      <c r="D72" s="1182">
        <v>32133</v>
      </c>
      <c r="E72" s="1182">
        <v>40976</v>
      </c>
      <c r="F72" s="1351">
        <v>29158</v>
      </c>
    </row>
    <row r="73" spans="1:6" ht="12.75">
      <c r="A73" s="1118" t="s">
        <v>678</v>
      </c>
      <c r="B73" s="1160" t="s">
        <v>307</v>
      </c>
      <c r="C73" s="1119" t="s">
        <v>668</v>
      </c>
      <c r="D73" s="1303">
        <v>11920</v>
      </c>
      <c r="E73" s="1303">
        <v>15091</v>
      </c>
      <c r="F73" s="1120">
        <v>13521</v>
      </c>
    </row>
    <row r="74" spans="1:6" ht="12.75">
      <c r="A74" s="1093" t="s">
        <v>679</v>
      </c>
      <c r="B74" s="1161" t="s">
        <v>308</v>
      </c>
      <c r="C74" s="1121" t="s">
        <v>698</v>
      </c>
      <c r="D74" s="1304">
        <v>2103</v>
      </c>
      <c r="E74" s="1304">
        <v>4075</v>
      </c>
      <c r="F74" s="1095">
        <v>2334</v>
      </c>
    </row>
    <row r="75" spans="1:6" ht="12.75">
      <c r="A75" s="1093" t="s">
        <v>680</v>
      </c>
      <c r="B75" s="1161" t="s">
        <v>309</v>
      </c>
      <c r="C75" s="1121" t="s">
        <v>687</v>
      </c>
      <c r="D75" s="1305">
        <v>9858</v>
      </c>
      <c r="E75" s="1305">
        <v>14697</v>
      </c>
      <c r="F75" s="1099">
        <v>11400</v>
      </c>
    </row>
    <row r="76" spans="1:6" ht="12.75">
      <c r="A76" s="1093" t="s">
        <v>681</v>
      </c>
      <c r="B76" s="1161" t="s">
        <v>310</v>
      </c>
      <c r="C76" s="1122" t="s">
        <v>699</v>
      </c>
      <c r="D76" s="1306">
        <v>3581</v>
      </c>
      <c r="E76" s="1305">
        <v>6265</v>
      </c>
      <c r="F76" s="1099">
        <v>1903</v>
      </c>
    </row>
    <row r="77" spans="1:6" ht="12.75">
      <c r="A77" s="1093" t="s">
        <v>684</v>
      </c>
      <c r="B77" s="1162" t="s">
        <v>311</v>
      </c>
      <c r="C77" s="1121" t="s">
        <v>711</v>
      </c>
      <c r="D77" s="1305">
        <v>4671</v>
      </c>
      <c r="E77" s="1305">
        <v>848</v>
      </c>
      <c r="F77" s="1099"/>
    </row>
    <row r="78" spans="1:6" ht="12.75">
      <c r="A78" s="1093" t="s">
        <v>682</v>
      </c>
      <c r="B78" s="1157" t="s">
        <v>1058</v>
      </c>
      <c r="C78" s="1121" t="s">
        <v>768</v>
      </c>
      <c r="D78" s="1307"/>
      <c r="E78" s="1307"/>
      <c r="F78" s="1099"/>
    </row>
    <row r="79" spans="1:6" ht="12.75">
      <c r="A79" s="1093" t="s">
        <v>1079</v>
      </c>
      <c r="B79" s="1157" t="s">
        <v>1062</v>
      </c>
      <c r="C79" s="1124" t="s">
        <v>1060</v>
      </c>
      <c r="D79" s="1308"/>
      <c r="E79" s="1308"/>
      <c r="F79" s="1099"/>
    </row>
    <row r="80" spans="1:6" ht="12.75">
      <c r="A80" s="1093" t="s">
        <v>1080</v>
      </c>
      <c r="B80" s="1157" t="s">
        <v>1057</v>
      </c>
      <c r="C80" s="1124" t="s">
        <v>1061</v>
      </c>
      <c r="D80" s="1308"/>
      <c r="E80" s="1308"/>
      <c r="F80" s="1099"/>
    </row>
    <row r="81" spans="1:6" ht="12.75">
      <c r="A81" s="1093" t="s">
        <v>685</v>
      </c>
      <c r="B81" s="1157" t="s">
        <v>1059</v>
      </c>
      <c r="C81" s="1123" t="s">
        <v>769</v>
      </c>
      <c r="D81" s="1309"/>
      <c r="E81" s="1309"/>
      <c r="F81" s="1099"/>
    </row>
    <row r="82" spans="1:6" ht="12.75">
      <c r="A82" s="1093" t="s">
        <v>686</v>
      </c>
      <c r="B82" s="1158" t="s">
        <v>312</v>
      </c>
      <c r="C82" s="1126" t="s">
        <v>836</v>
      </c>
      <c r="D82" s="1308"/>
      <c r="E82" s="1308"/>
      <c r="F82" s="1099"/>
    </row>
    <row r="83" spans="1:7" ht="12" customHeight="1" thickBot="1">
      <c r="A83" s="1127" t="s">
        <v>1081</v>
      </c>
      <c r="B83" s="1163" t="s">
        <v>313</v>
      </c>
      <c r="C83" s="1128" t="s">
        <v>837</v>
      </c>
      <c r="D83" s="1348"/>
      <c r="E83" s="1348"/>
      <c r="F83" s="1129"/>
      <c r="G83" s="1302"/>
    </row>
    <row r="84" spans="1:6" ht="13.5" thickBot="1">
      <c r="A84" s="1087" t="s">
        <v>40</v>
      </c>
      <c r="B84" s="1143"/>
      <c r="C84" s="1130" t="s">
        <v>853</v>
      </c>
      <c r="D84" s="1352">
        <v>40766</v>
      </c>
      <c r="E84" s="1352">
        <v>44582</v>
      </c>
      <c r="F84" s="1353">
        <v>26965</v>
      </c>
    </row>
    <row r="85" spans="1:6" ht="12.75">
      <c r="A85" s="1090" t="s">
        <v>645</v>
      </c>
      <c r="B85" s="1166" t="s">
        <v>1063</v>
      </c>
      <c r="C85" s="1121" t="s">
        <v>713</v>
      </c>
      <c r="D85" s="1349">
        <v>40766</v>
      </c>
      <c r="E85" s="1349">
        <v>40354</v>
      </c>
      <c r="F85" s="1120">
        <v>25465</v>
      </c>
    </row>
    <row r="86" spans="1:6" ht="12.75">
      <c r="A86" s="1090" t="s">
        <v>646</v>
      </c>
      <c r="B86" s="1165" t="s">
        <v>1069</v>
      </c>
      <c r="C86" s="1131" t="s">
        <v>1065</v>
      </c>
      <c r="D86" s="1350"/>
      <c r="E86" s="1350"/>
      <c r="F86" s="1095"/>
    </row>
    <row r="87" spans="1:6" ht="12.75">
      <c r="A87" s="1090" t="s">
        <v>683</v>
      </c>
      <c r="B87" s="1165" t="s">
        <v>1070</v>
      </c>
      <c r="C87" s="1131" t="s">
        <v>1066</v>
      </c>
      <c r="D87" s="1350">
        <v>32099</v>
      </c>
      <c r="E87" s="1350">
        <v>30762</v>
      </c>
      <c r="F87" s="1095">
        <v>17861</v>
      </c>
    </row>
    <row r="88" spans="1:6" ht="12.75">
      <c r="A88" s="1090" t="s">
        <v>647</v>
      </c>
      <c r="B88" s="1165" t="s">
        <v>1071</v>
      </c>
      <c r="C88" s="1131" t="s">
        <v>1067</v>
      </c>
      <c r="D88" s="1350"/>
      <c r="E88" s="1350">
        <v>865</v>
      </c>
      <c r="F88" s="1095">
        <v>2010</v>
      </c>
    </row>
    <row r="89" spans="1:6" ht="12.75">
      <c r="A89" s="1090" t="s">
        <v>648</v>
      </c>
      <c r="B89" s="1165" t="s">
        <v>1072</v>
      </c>
      <c r="C89" s="1131" t="s">
        <v>1068</v>
      </c>
      <c r="D89" s="1305">
        <v>8667</v>
      </c>
      <c r="E89" s="1305">
        <v>8727</v>
      </c>
      <c r="F89" s="1095">
        <v>5594</v>
      </c>
    </row>
    <row r="90" spans="1:6" ht="12.75">
      <c r="A90" s="1090" t="s">
        <v>649</v>
      </c>
      <c r="B90" s="1164" t="s">
        <v>1064</v>
      </c>
      <c r="C90" s="1131" t="s">
        <v>712</v>
      </c>
      <c r="D90" s="1305"/>
      <c r="E90" s="1305">
        <v>4228</v>
      </c>
      <c r="F90" s="1095">
        <v>1500</v>
      </c>
    </row>
    <row r="91" spans="1:6" ht="12.75">
      <c r="A91" s="1090" t="s">
        <v>650</v>
      </c>
      <c r="B91" s="1165" t="s">
        <v>1076</v>
      </c>
      <c r="C91" s="1131" t="s">
        <v>1073</v>
      </c>
      <c r="D91" s="1305"/>
      <c r="E91" s="1305">
        <v>3329</v>
      </c>
      <c r="F91" s="1095">
        <v>1181</v>
      </c>
    </row>
    <row r="92" spans="1:6" ht="12.75">
      <c r="A92" s="1090" t="s">
        <v>651</v>
      </c>
      <c r="B92" s="1165" t="s">
        <v>1077</v>
      </c>
      <c r="C92" s="1131" t="s">
        <v>1074</v>
      </c>
      <c r="D92" s="1305"/>
      <c r="E92" s="1305"/>
      <c r="F92" s="1095"/>
    </row>
    <row r="93" spans="1:6" ht="12.75">
      <c r="A93" s="1090" t="s">
        <v>652</v>
      </c>
      <c r="B93" s="1165" t="s">
        <v>1078</v>
      </c>
      <c r="C93" s="1131" t="s">
        <v>1075</v>
      </c>
      <c r="D93" s="1305"/>
      <c r="E93" s="1305">
        <v>899</v>
      </c>
      <c r="F93" s="1095">
        <v>319</v>
      </c>
    </row>
    <row r="94" spans="1:6" ht="12.75">
      <c r="A94" s="1090" t="s">
        <v>653</v>
      </c>
      <c r="B94" s="1164" t="s">
        <v>1082</v>
      </c>
      <c r="C94" s="1132" t="s">
        <v>715</v>
      </c>
      <c r="D94" s="1311"/>
      <c r="E94" s="1311"/>
      <c r="F94" s="1095"/>
    </row>
    <row r="95" spans="1:6" ht="11.25" customHeight="1">
      <c r="A95" s="1090" t="s">
        <v>654</v>
      </c>
      <c r="B95" s="1156" t="s">
        <v>1087</v>
      </c>
      <c r="C95" s="1124" t="s">
        <v>1086</v>
      </c>
      <c r="D95" s="1312"/>
      <c r="E95" s="1312"/>
      <c r="F95" s="1095"/>
    </row>
    <row r="96" spans="1:6" ht="12" customHeight="1">
      <c r="A96" s="1090" t="s">
        <v>655</v>
      </c>
      <c r="B96" s="1156" t="s">
        <v>1088</v>
      </c>
      <c r="C96" s="1124" t="s">
        <v>1083</v>
      </c>
      <c r="D96" s="1312"/>
      <c r="E96" s="1312"/>
      <c r="F96" s="1095"/>
    </row>
    <row r="97" spans="1:6" ht="12.75">
      <c r="A97" s="1090" t="s">
        <v>656</v>
      </c>
      <c r="B97" s="1156" t="s">
        <v>1089</v>
      </c>
      <c r="C97" s="1124" t="s">
        <v>839</v>
      </c>
      <c r="D97" s="1312"/>
      <c r="E97" s="1312"/>
      <c r="F97" s="1095"/>
    </row>
    <row r="98" spans="1:6" ht="10.5" customHeight="1">
      <c r="A98" s="1090" t="s">
        <v>1094</v>
      </c>
      <c r="B98" s="1156" t="s">
        <v>1090</v>
      </c>
      <c r="C98" s="1124" t="s">
        <v>1092</v>
      </c>
      <c r="D98" s="1312"/>
      <c r="E98" s="1312"/>
      <c r="F98" s="1095"/>
    </row>
    <row r="99" spans="1:6" ht="12.75">
      <c r="A99" s="1090" t="s">
        <v>1095</v>
      </c>
      <c r="B99" s="1156" t="s">
        <v>1091</v>
      </c>
      <c r="C99" s="1124" t="s">
        <v>838</v>
      </c>
      <c r="D99" s="1312"/>
      <c r="E99" s="1312"/>
      <c r="F99" s="1095"/>
    </row>
    <row r="100" spans="1:6" ht="13.5" thickBot="1">
      <c r="A100" s="1125" t="s">
        <v>1096</v>
      </c>
      <c r="B100" s="1169" t="s">
        <v>1084</v>
      </c>
      <c r="C100" s="1124" t="s">
        <v>1085</v>
      </c>
      <c r="D100" s="1354"/>
      <c r="E100" s="1354"/>
      <c r="F100" s="1129"/>
    </row>
    <row r="101" spans="1:6" ht="13.5" thickBot="1">
      <c r="A101" s="1087" t="s">
        <v>41</v>
      </c>
      <c r="B101" s="1170" t="s">
        <v>1097</v>
      </c>
      <c r="C101" s="1133" t="s">
        <v>840</v>
      </c>
      <c r="D101" s="1313">
        <v>6315</v>
      </c>
      <c r="E101" s="1313">
        <v>5846</v>
      </c>
      <c r="F101" s="1089">
        <v>5115</v>
      </c>
    </row>
    <row r="102" spans="1:6" ht="12.75">
      <c r="A102" s="1090" t="s">
        <v>657</v>
      </c>
      <c r="B102" s="1156" t="s">
        <v>1098</v>
      </c>
      <c r="C102" s="1134" t="s">
        <v>82</v>
      </c>
      <c r="D102" s="1314"/>
      <c r="E102" s="1314"/>
      <c r="F102" s="1092"/>
    </row>
    <row r="103" spans="1:6" ht="13.5" thickBot="1">
      <c r="A103" s="1096" t="s">
        <v>658</v>
      </c>
      <c r="B103" s="1158" t="s">
        <v>1099</v>
      </c>
      <c r="C103" s="1131" t="s">
        <v>669</v>
      </c>
      <c r="D103" s="1307"/>
      <c r="E103" s="1307"/>
      <c r="F103" s="1099"/>
    </row>
    <row r="104" spans="1:6" ht="23.25" customHeight="1" thickBot="1">
      <c r="A104" s="1087" t="s">
        <v>42</v>
      </c>
      <c r="B104" s="1143" t="s">
        <v>1101</v>
      </c>
      <c r="C104" s="1133" t="s">
        <v>841</v>
      </c>
      <c r="D104" s="1313">
        <v>78214</v>
      </c>
      <c r="E104" s="1313">
        <v>91404</v>
      </c>
      <c r="F104" s="1089">
        <v>61238</v>
      </c>
    </row>
    <row r="105" spans="1:6" ht="14.25" customHeight="1" thickBot="1">
      <c r="A105" s="1087" t="s">
        <v>43</v>
      </c>
      <c r="B105" s="1143" t="s">
        <v>1102</v>
      </c>
      <c r="C105" s="1133" t="s">
        <v>842</v>
      </c>
      <c r="D105" s="1313"/>
      <c r="E105" s="1313"/>
      <c r="F105" s="1089"/>
    </row>
    <row r="106" spans="1:6" ht="12.75">
      <c r="A106" s="1090" t="s">
        <v>671</v>
      </c>
      <c r="B106" s="1156" t="s">
        <v>1103</v>
      </c>
      <c r="C106" s="1134" t="s">
        <v>843</v>
      </c>
      <c r="D106" s="1310"/>
      <c r="E106" s="1310"/>
      <c r="F106" s="1120"/>
    </row>
    <row r="107" spans="1:6" ht="12.75">
      <c r="A107" s="1090" t="s">
        <v>672</v>
      </c>
      <c r="B107" s="1156" t="s">
        <v>1104</v>
      </c>
      <c r="C107" s="1134" t="s">
        <v>844</v>
      </c>
      <c r="D107" s="1305"/>
      <c r="E107" s="1305"/>
      <c r="F107" s="1095"/>
    </row>
    <row r="108" spans="1:6" ht="13.5" thickBot="1">
      <c r="A108" s="1125" t="s">
        <v>673</v>
      </c>
      <c r="B108" s="1169" t="s">
        <v>1105</v>
      </c>
      <c r="C108" s="1135" t="s">
        <v>845</v>
      </c>
      <c r="D108" s="1315"/>
      <c r="E108" s="1315"/>
      <c r="F108" s="1129"/>
    </row>
    <row r="109" spans="1:6" ht="13.5" thickBot="1">
      <c r="A109" s="1087" t="s">
        <v>44</v>
      </c>
      <c r="B109" s="1143" t="s">
        <v>1106</v>
      </c>
      <c r="C109" s="1133" t="s">
        <v>306</v>
      </c>
      <c r="D109" s="1313"/>
      <c r="E109" s="1313"/>
      <c r="F109" s="1089"/>
    </row>
    <row r="110" spans="1:6" ht="13.5" thickBot="1">
      <c r="A110" s="1087" t="s">
        <v>45</v>
      </c>
      <c r="B110" s="1143" t="s">
        <v>1107</v>
      </c>
      <c r="C110" s="1133" t="s">
        <v>846</v>
      </c>
      <c r="D110" s="1313"/>
      <c r="E110" s="1313"/>
      <c r="F110" s="1136"/>
    </row>
    <row r="111" spans="1:6" ht="13.5" thickBot="1">
      <c r="A111" s="1137" t="s">
        <v>46</v>
      </c>
      <c r="B111" s="1149" t="s">
        <v>1100</v>
      </c>
      <c r="C111" s="1138" t="s">
        <v>847</v>
      </c>
      <c r="D111" s="1316">
        <v>78214</v>
      </c>
      <c r="E111" s="1316">
        <v>91404</v>
      </c>
      <c r="F111" s="1136">
        <v>61238</v>
      </c>
    </row>
    <row r="112" spans="1:6" ht="15.75">
      <c r="A112" s="1139"/>
      <c r="B112" s="1139"/>
      <c r="C112" s="1139"/>
      <c r="D112" s="1139"/>
      <c r="E112" s="1139"/>
      <c r="F112" s="1140"/>
    </row>
    <row r="113" spans="1:6" ht="15.75">
      <c r="A113" s="1438" t="s">
        <v>848</v>
      </c>
      <c r="B113" s="1438"/>
      <c r="C113" s="1438"/>
      <c r="D113" s="1438"/>
      <c r="E113" s="1438"/>
      <c r="F113" s="1438"/>
    </row>
    <row r="114" spans="1:6" ht="14.25" thickBot="1">
      <c r="A114" s="1435"/>
      <c r="B114" s="1435"/>
      <c r="C114" s="1435"/>
      <c r="D114" s="1171"/>
      <c r="E114" s="1171"/>
      <c r="F114" s="1080" t="s">
        <v>410</v>
      </c>
    </row>
    <row r="115" spans="1:6" ht="21.75" thickBot="1">
      <c r="A115" s="1087">
        <v>1</v>
      </c>
      <c r="B115" s="1143"/>
      <c r="C115" s="1130" t="s">
        <v>849</v>
      </c>
      <c r="D115" s="1184">
        <v>-4265</v>
      </c>
      <c r="E115" s="1184">
        <v>-8604</v>
      </c>
      <c r="F115" s="1089">
        <v>-21134</v>
      </c>
    </row>
    <row r="116" spans="1:6" ht="21.75" thickBot="1">
      <c r="A116" s="1087" t="s">
        <v>40</v>
      </c>
      <c r="B116" s="1143"/>
      <c r="C116" s="1130" t="s">
        <v>1109</v>
      </c>
      <c r="D116" s="1184">
        <v>4265</v>
      </c>
      <c r="E116" s="1184">
        <v>8604</v>
      </c>
      <c r="F116" s="1089">
        <v>21134</v>
      </c>
    </row>
  </sheetData>
  <sheetProtection/>
  <mergeCells count="6">
    <mergeCell ref="A114:C114"/>
    <mergeCell ref="A68:F68"/>
    <mergeCell ref="A4:F4"/>
    <mergeCell ref="A5:C5"/>
    <mergeCell ref="A69:C69"/>
    <mergeCell ref="A113:F113"/>
  </mergeCells>
  <printOptions/>
  <pageMargins left="0.1968503937007874" right="0.1968503937007874" top="0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="90" zoomScaleNormal="90" zoomScalePageLayoutView="0"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D21" sqref="D21"/>
    </sheetView>
  </sheetViews>
  <sheetFormatPr defaultColWidth="8.00390625" defaultRowHeight="12.75"/>
  <cols>
    <col min="1" max="1" width="62.57421875" style="854" customWidth="1"/>
    <col min="2" max="2" width="7.57421875" style="854" customWidth="1"/>
    <col min="3" max="3" width="9.421875" style="854" customWidth="1"/>
    <col min="4" max="4" width="9.8515625" style="854" customWidth="1"/>
    <col min="5" max="5" width="12.7109375" style="854" customWidth="1"/>
    <col min="6" max="6" width="10.28125" style="853" customWidth="1"/>
    <col min="7" max="7" width="10.421875" style="853" customWidth="1"/>
    <col min="8" max="9" width="8.00390625" style="853" customWidth="1"/>
    <col min="10" max="10" width="11.140625" style="853" customWidth="1"/>
    <col min="11" max="11" width="8.00390625" style="853" customWidth="1"/>
    <col min="12" max="12" width="10.28125" style="853" customWidth="1"/>
    <col min="13" max="13" width="8.00390625" style="853" customWidth="1"/>
    <col min="14" max="16384" width="8.00390625" style="854" customWidth="1"/>
  </cols>
  <sheetData>
    <row r="1" spans="1:13" ht="12.75" customHeight="1">
      <c r="A1" s="1037"/>
      <c r="B1" s="1666" t="s">
        <v>1276</v>
      </c>
      <c r="C1" s="1666"/>
      <c r="D1" s="1666"/>
      <c r="E1" s="1666"/>
      <c r="M1" s="854"/>
    </row>
    <row r="2" spans="1:12" s="856" customFormat="1" ht="42" customHeight="1">
      <c r="A2" s="1047" t="s">
        <v>1255</v>
      </c>
      <c r="B2" s="1048" t="s">
        <v>1256</v>
      </c>
      <c r="C2" s="1049" t="s">
        <v>1353</v>
      </c>
      <c r="D2" s="1049" t="s">
        <v>430</v>
      </c>
      <c r="E2" s="1049" t="s">
        <v>440</v>
      </c>
      <c r="F2" s="871"/>
      <c r="G2" s="871"/>
      <c r="H2" s="855"/>
      <c r="I2" s="855"/>
      <c r="J2" s="855"/>
      <c r="K2" s="855"/>
      <c r="L2" s="855"/>
    </row>
    <row r="3" spans="1:13" ht="13.5" customHeight="1">
      <c r="A3" s="1334" t="s">
        <v>1257</v>
      </c>
      <c r="B3" s="1335"/>
      <c r="C3" s="1335"/>
      <c r="D3" s="1335"/>
      <c r="E3" s="1412" t="s">
        <v>1244</v>
      </c>
      <c r="L3" s="854"/>
      <c r="M3" s="854"/>
    </row>
    <row r="4" spans="1:13" ht="13.5" customHeight="1">
      <c r="A4" s="859" t="s">
        <v>1266</v>
      </c>
      <c r="B4" s="860"/>
      <c r="C4" s="858">
        <v>25.16</v>
      </c>
      <c r="D4" s="858"/>
      <c r="E4" s="1175"/>
      <c r="F4" s="861"/>
      <c r="G4" s="861"/>
      <c r="H4" s="861"/>
      <c r="L4" s="854"/>
      <c r="M4" s="854"/>
    </row>
    <row r="5" spans="1:13" ht="13.5" customHeight="1">
      <c r="A5" s="859" t="s">
        <v>1267</v>
      </c>
      <c r="B5" s="858"/>
      <c r="C5" s="858"/>
      <c r="D5" s="858"/>
      <c r="E5" s="858"/>
      <c r="F5" s="861"/>
      <c r="G5" s="861"/>
      <c r="H5" s="861"/>
      <c r="L5" s="854"/>
      <c r="M5" s="854"/>
    </row>
    <row r="6" spans="1:13" ht="13.5" customHeight="1">
      <c r="A6" s="859" t="s">
        <v>1258</v>
      </c>
      <c r="B6" s="858"/>
      <c r="C6" s="860"/>
      <c r="D6" s="858"/>
      <c r="E6" s="1409" t="s">
        <v>1245</v>
      </c>
      <c r="F6" s="861"/>
      <c r="G6" s="861"/>
      <c r="H6" s="861"/>
      <c r="L6" s="854"/>
      <c r="M6" s="854"/>
    </row>
    <row r="7" spans="1:13" ht="13.5" customHeight="1">
      <c r="A7" s="859" t="s">
        <v>1259</v>
      </c>
      <c r="B7" s="858"/>
      <c r="C7" s="858"/>
      <c r="D7" s="858"/>
      <c r="E7" s="1409" t="s">
        <v>1246</v>
      </c>
      <c r="F7" s="861"/>
      <c r="G7" s="861"/>
      <c r="H7" s="861"/>
      <c r="L7" s="854"/>
      <c r="M7" s="854"/>
    </row>
    <row r="8" spans="1:13" ht="13.5" customHeight="1">
      <c r="A8" s="859" t="s">
        <v>1260</v>
      </c>
      <c r="B8" s="858"/>
      <c r="C8" s="858"/>
      <c r="D8" s="858"/>
      <c r="E8" s="1409">
        <v>100000</v>
      </c>
      <c r="F8" s="861"/>
      <c r="G8" s="861"/>
      <c r="H8" s="861"/>
      <c r="L8" s="854"/>
      <c r="M8" s="854"/>
    </row>
    <row r="9" spans="1:13" ht="13.5" customHeight="1">
      <c r="A9" s="859" t="s">
        <v>1261</v>
      </c>
      <c r="B9" s="858"/>
      <c r="C9" s="858"/>
      <c r="D9" s="858"/>
      <c r="E9" s="1409" t="s">
        <v>1247</v>
      </c>
      <c r="F9" s="861"/>
      <c r="G9" s="861"/>
      <c r="H9" s="861"/>
      <c r="L9" s="854"/>
      <c r="M9" s="854"/>
    </row>
    <row r="10" spans="1:13" ht="13.5" customHeight="1">
      <c r="A10" s="859" t="s">
        <v>1268</v>
      </c>
      <c r="B10" s="858"/>
      <c r="C10" s="858"/>
      <c r="D10" s="858"/>
      <c r="E10" s="865">
        <v>4000000</v>
      </c>
      <c r="F10" s="861"/>
      <c r="G10" s="861"/>
      <c r="H10" s="861"/>
      <c r="L10" s="854"/>
      <c r="M10" s="854"/>
    </row>
    <row r="11" spans="1:13" ht="13.5" customHeight="1">
      <c r="A11" s="859" t="s">
        <v>1269</v>
      </c>
      <c r="B11" s="858"/>
      <c r="C11" s="858"/>
      <c r="D11" s="858"/>
      <c r="E11" s="865" t="s">
        <v>1248</v>
      </c>
      <c r="F11" s="861"/>
      <c r="G11" s="861"/>
      <c r="H11" s="861"/>
      <c r="L11" s="854"/>
      <c r="M11" s="854"/>
    </row>
    <row r="12" spans="1:13" ht="13.5" customHeight="1">
      <c r="A12" s="859" t="s">
        <v>1265</v>
      </c>
      <c r="B12" s="858"/>
      <c r="C12" s="858"/>
      <c r="D12" s="858"/>
      <c r="E12" s="1411">
        <v>0</v>
      </c>
      <c r="F12" s="861"/>
      <c r="G12" s="861"/>
      <c r="H12" s="861"/>
      <c r="L12" s="854"/>
      <c r="M12" s="854"/>
    </row>
    <row r="13" spans="1:13" ht="13.5" customHeight="1">
      <c r="A13" s="859" t="s">
        <v>1133</v>
      </c>
      <c r="B13" s="858"/>
      <c r="C13" s="858"/>
      <c r="D13" s="858"/>
      <c r="E13" s="865" t="s">
        <v>1249</v>
      </c>
      <c r="F13" s="861"/>
      <c r="G13" s="861"/>
      <c r="H13" s="861"/>
      <c r="L13" s="854"/>
      <c r="M13" s="854"/>
    </row>
    <row r="14" spans="1:13" ht="13.5" customHeight="1">
      <c r="A14" s="859" t="s">
        <v>610</v>
      </c>
      <c r="B14" s="858"/>
      <c r="C14" s="858"/>
      <c r="D14" s="858"/>
      <c r="E14" s="865" t="s">
        <v>1250</v>
      </c>
      <c r="F14" s="861"/>
      <c r="G14" s="861"/>
      <c r="H14" s="861"/>
      <c r="L14" s="854"/>
      <c r="M14" s="854"/>
    </row>
    <row r="15" spans="1:13" ht="13.5" customHeight="1">
      <c r="A15" s="857" t="s">
        <v>1262</v>
      </c>
      <c r="B15" s="858"/>
      <c r="C15" s="858"/>
      <c r="D15" s="858"/>
      <c r="E15" s="858"/>
      <c r="F15" s="861"/>
      <c r="G15" s="861"/>
      <c r="H15" s="861"/>
      <c r="L15" s="854"/>
      <c r="M15" s="854"/>
    </row>
    <row r="16" spans="1:13" ht="24.75" customHeight="1">
      <c r="A16" s="862" t="s">
        <v>1270</v>
      </c>
      <c r="B16" s="858"/>
      <c r="C16" s="858"/>
      <c r="D16" s="858"/>
      <c r="E16" s="1175"/>
      <c r="F16" s="861"/>
      <c r="G16" s="861"/>
      <c r="H16" s="861"/>
      <c r="L16" s="854"/>
      <c r="M16" s="854"/>
    </row>
    <row r="17" spans="1:13" ht="15" customHeight="1">
      <c r="A17" s="1173" t="s">
        <v>1273</v>
      </c>
      <c r="B17" s="858"/>
      <c r="C17" s="858"/>
      <c r="D17" s="858"/>
      <c r="E17" s="858"/>
      <c r="F17" s="1667"/>
      <c r="G17" s="861"/>
      <c r="H17" s="861"/>
      <c r="L17" s="854"/>
      <c r="M17" s="854"/>
    </row>
    <row r="18" spans="1:13" ht="15" customHeight="1">
      <c r="A18" s="1173" t="s">
        <v>1271</v>
      </c>
      <c r="B18" s="858"/>
      <c r="C18" s="858"/>
      <c r="D18" s="858"/>
      <c r="E18" s="858"/>
      <c r="F18" s="1667"/>
      <c r="G18" s="861"/>
      <c r="H18" s="861"/>
      <c r="L18" s="854"/>
      <c r="M18" s="854"/>
    </row>
    <row r="19" spans="1:13" ht="15" customHeight="1">
      <c r="A19" s="1173" t="s">
        <v>1274</v>
      </c>
      <c r="B19" s="858"/>
      <c r="C19" s="858"/>
      <c r="D19" s="858"/>
      <c r="E19" s="858"/>
      <c r="F19" s="1667"/>
      <c r="G19" s="861"/>
      <c r="H19" s="861"/>
      <c r="L19" s="854"/>
      <c r="M19" s="854"/>
    </row>
    <row r="20" spans="1:13" ht="15" customHeight="1">
      <c r="A20" s="1173" t="s">
        <v>1272</v>
      </c>
      <c r="B20" s="858"/>
      <c r="C20" s="858"/>
      <c r="D20" s="858"/>
      <c r="E20" s="858"/>
      <c r="F20" s="1667"/>
      <c r="G20" s="861"/>
      <c r="H20" s="861"/>
      <c r="L20" s="854"/>
      <c r="M20" s="854"/>
    </row>
    <row r="21" spans="1:13" ht="24.75" customHeight="1">
      <c r="A21" s="1173" t="s">
        <v>1271</v>
      </c>
      <c r="B21" s="858"/>
      <c r="C21" s="866"/>
      <c r="D21" s="858"/>
      <c r="E21" s="858"/>
      <c r="F21" s="1667"/>
      <c r="G21" s="861"/>
      <c r="H21" s="861"/>
      <c r="L21" s="854"/>
      <c r="M21" s="854"/>
    </row>
    <row r="22" spans="1:13" ht="13.5" customHeight="1">
      <c r="A22" s="859" t="s">
        <v>1275</v>
      </c>
      <c r="B22" s="858"/>
      <c r="C22" s="858"/>
      <c r="D22" s="858"/>
      <c r="E22" s="1175"/>
      <c r="F22" s="861"/>
      <c r="G22" s="861"/>
      <c r="H22" s="861"/>
      <c r="L22" s="854"/>
      <c r="M22" s="854"/>
    </row>
    <row r="23" spans="1:13" ht="13.5" customHeight="1">
      <c r="A23" s="859" t="s">
        <v>1277</v>
      </c>
      <c r="B23" s="858"/>
      <c r="C23" s="858"/>
      <c r="D23" s="858"/>
      <c r="E23" s="858"/>
      <c r="F23" s="861"/>
      <c r="G23" s="861"/>
      <c r="H23" s="861"/>
      <c r="L23" s="854"/>
      <c r="M23" s="854"/>
    </row>
    <row r="24" spans="1:13" ht="13.5" customHeight="1" hidden="1">
      <c r="A24" s="863" t="s">
        <v>1263</v>
      </c>
      <c r="B24" s="858"/>
      <c r="C24" s="858"/>
      <c r="D24" s="858"/>
      <c r="E24" s="858"/>
      <c r="F24" s="861"/>
      <c r="G24" s="861"/>
      <c r="H24" s="861"/>
      <c r="L24" s="854"/>
      <c r="M24" s="854"/>
    </row>
    <row r="25" spans="1:13" ht="13.5" customHeight="1">
      <c r="A25" s="859" t="s">
        <v>1278</v>
      </c>
      <c r="B25" s="858"/>
      <c r="C25" s="858"/>
      <c r="D25" s="858"/>
      <c r="E25" s="858"/>
      <c r="F25" s="861"/>
      <c r="G25" s="861"/>
      <c r="H25" s="861"/>
      <c r="L25" s="854"/>
      <c r="M25" s="854"/>
    </row>
    <row r="26" spans="1:13" ht="13.5" customHeight="1">
      <c r="A26" s="863" t="s">
        <v>1279</v>
      </c>
      <c r="B26" s="858"/>
      <c r="C26" s="858"/>
      <c r="D26" s="858"/>
      <c r="E26" s="858"/>
      <c r="F26" s="861"/>
      <c r="G26" s="861"/>
      <c r="H26" s="861"/>
      <c r="L26" s="854"/>
      <c r="M26" s="854"/>
    </row>
    <row r="27" spans="1:13" ht="13.5" customHeight="1">
      <c r="A27" s="1334" t="s">
        <v>1264</v>
      </c>
      <c r="B27" s="1335"/>
      <c r="C27" s="1335"/>
      <c r="D27" s="1335"/>
      <c r="E27" s="1336">
        <v>5506728</v>
      </c>
      <c r="F27" s="861"/>
      <c r="G27" s="861"/>
      <c r="H27" s="861"/>
      <c r="L27" s="854"/>
      <c r="M27" s="854"/>
    </row>
    <row r="28" spans="1:13" ht="13.5" customHeight="1">
      <c r="A28" s="859" t="s">
        <v>1280</v>
      </c>
      <c r="B28" s="858"/>
      <c r="C28" s="858"/>
      <c r="D28" s="858"/>
      <c r="E28" s="1410">
        <v>1175000</v>
      </c>
      <c r="F28" s="861"/>
      <c r="G28" s="861"/>
      <c r="H28" s="861"/>
      <c r="L28" s="854"/>
      <c r="M28" s="854"/>
    </row>
    <row r="29" spans="1:13" ht="13.5" customHeight="1">
      <c r="A29" s="859" t="s">
        <v>1281</v>
      </c>
      <c r="B29" s="858"/>
      <c r="C29" s="858"/>
      <c r="D29" s="858"/>
      <c r="E29" s="858">
        <v>1668660</v>
      </c>
      <c r="F29" s="861"/>
      <c r="G29" s="861"/>
      <c r="H29" s="861"/>
      <c r="L29" s="854"/>
      <c r="M29" s="854"/>
    </row>
    <row r="30" spans="1:13" ht="13.5" customHeight="1">
      <c r="A30" s="859" t="s">
        <v>1282</v>
      </c>
      <c r="B30" s="858"/>
      <c r="C30" s="858"/>
      <c r="D30" s="858">
        <v>0</v>
      </c>
      <c r="E30" s="858"/>
      <c r="F30" s="861"/>
      <c r="G30" s="861"/>
      <c r="H30" s="861"/>
      <c r="L30" s="854"/>
      <c r="M30" s="854"/>
    </row>
    <row r="31" spans="1:13" ht="13.5" customHeight="1">
      <c r="A31" s="859" t="s">
        <v>1134</v>
      </c>
      <c r="B31" s="858"/>
      <c r="C31" s="858">
        <v>12</v>
      </c>
      <c r="D31" s="858"/>
      <c r="E31" s="858">
        <v>2500000</v>
      </c>
      <c r="F31" s="861"/>
      <c r="G31" s="861"/>
      <c r="H31" s="861"/>
      <c r="L31" s="854"/>
      <c r="M31" s="854"/>
    </row>
    <row r="32" spans="1:5" ht="24.75" customHeight="1">
      <c r="A32" s="862" t="s">
        <v>1283</v>
      </c>
      <c r="B32" s="864"/>
      <c r="C32" s="858"/>
      <c r="D32" s="858">
        <v>0</v>
      </c>
      <c r="E32" s="858"/>
    </row>
    <row r="33" spans="1:7" ht="13.5" customHeight="1">
      <c r="A33" s="859" t="s">
        <v>1284</v>
      </c>
      <c r="B33" s="864"/>
      <c r="C33" s="858"/>
      <c r="D33" s="858"/>
      <c r="E33" s="858"/>
      <c r="G33" s="861"/>
    </row>
    <row r="34" spans="1:7" ht="13.5" customHeight="1">
      <c r="A34" s="859" t="s">
        <v>1285</v>
      </c>
      <c r="B34" s="864"/>
      <c r="C34" s="858">
        <v>8.8</v>
      </c>
      <c r="D34" s="858"/>
      <c r="E34" s="1175"/>
      <c r="G34" s="861"/>
    </row>
    <row r="35" spans="1:7" ht="13.5" customHeight="1">
      <c r="A35" s="859" t="s">
        <v>611</v>
      </c>
      <c r="B35" s="864"/>
      <c r="C35" s="858"/>
      <c r="D35" s="858"/>
      <c r="E35" s="1175"/>
      <c r="G35" s="861"/>
    </row>
    <row r="36" spans="1:7" ht="13.5" customHeight="1">
      <c r="A36" s="859" t="s">
        <v>1135</v>
      </c>
      <c r="B36" s="864"/>
      <c r="C36" s="858">
        <v>12</v>
      </c>
      <c r="D36" s="858"/>
      <c r="E36" s="858">
        <v>163068</v>
      </c>
      <c r="G36" s="861"/>
    </row>
    <row r="37" spans="1:7" ht="13.5" customHeight="1">
      <c r="A37" s="1337" t="s">
        <v>1289</v>
      </c>
      <c r="B37" s="1338"/>
      <c r="C37" s="1335"/>
      <c r="D37" s="1339"/>
      <c r="E37" s="1336">
        <v>1200000</v>
      </c>
      <c r="G37" s="861"/>
    </row>
    <row r="38" spans="1:7" ht="13.5" customHeight="1">
      <c r="A38" s="862" t="s">
        <v>1343</v>
      </c>
      <c r="B38" s="864"/>
      <c r="C38" s="858"/>
      <c r="D38" s="865"/>
      <c r="E38" s="858"/>
      <c r="G38" s="861"/>
    </row>
    <row r="39" spans="1:7" ht="15" customHeight="1">
      <c r="A39" s="862" t="s">
        <v>1344</v>
      </c>
      <c r="B39" s="864"/>
      <c r="C39" s="858"/>
      <c r="D39" s="865"/>
      <c r="E39" s="858"/>
      <c r="G39" s="861"/>
    </row>
    <row r="40" spans="1:7" ht="13.5" customHeight="1">
      <c r="A40" s="862" t="s">
        <v>1345</v>
      </c>
      <c r="B40" s="864"/>
      <c r="C40" s="858"/>
      <c r="D40" s="865"/>
      <c r="E40" s="858">
        <v>1200000</v>
      </c>
      <c r="G40" s="861"/>
    </row>
    <row r="41" spans="1:7" ht="13.5" customHeight="1">
      <c r="A41" s="1176" t="s">
        <v>612</v>
      </c>
      <c r="B41" s="864"/>
      <c r="C41" s="858"/>
      <c r="D41" s="865"/>
      <c r="E41" s="1175"/>
      <c r="G41" s="861"/>
    </row>
    <row r="42" spans="1:7" ht="15" customHeight="1">
      <c r="A42" s="1075" t="s">
        <v>613</v>
      </c>
      <c r="B42" s="864"/>
      <c r="C42" s="858"/>
      <c r="D42" s="858"/>
      <c r="E42" s="1175"/>
      <c r="G42" s="861"/>
    </row>
    <row r="43" spans="1:7" ht="15" customHeight="1">
      <c r="A43" s="1340" t="s">
        <v>614</v>
      </c>
      <c r="B43" s="1338"/>
      <c r="C43" s="1335"/>
      <c r="D43" s="1335"/>
      <c r="E43" s="1336"/>
      <c r="G43" s="861"/>
    </row>
    <row r="44" spans="1:7" ht="15" customHeight="1">
      <c r="A44" s="1177" t="s">
        <v>615</v>
      </c>
      <c r="B44" s="1178"/>
      <c r="C44" s="1179"/>
      <c r="D44" s="1179"/>
      <c r="E44" s="1180"/>
      <c r="G44" s="861"/>
    </row>
    <row r="45" spans="1:13" s="856" customFormat="1" ht="20.25" customHeight="1">
      <c r="A45" s="1341" t="s">
        <v>1290</v>
      </c>
      <c r="B45" s="1342"/>
      <c r="C45" s="1342"/>
      <c r="D45" s="1342"/>
      <c r="E45" s="1342">
        <v>17158562</v>
      </c>
      <c r="F45" s="855"/>
      <c r="G45" s="855"/>
      <c r="H45" s="855"/>
      <c r="I45" s="855"/>
      <c r="J45" s="855"/>
      <c r="K45" s="855"/>
      <c r="L45" s="855"/>
      <c r="M45" s="855"/>
    </row>
    <row r="46" spans="1:5" ht="12.75" customHeight="1">
      <c r="A46" s="867"/>
      <c r="B46" s="867"/>
      <c r="C46" s="867"/>
      <c r="D46" s="867"/>
      <c r="E46" s="868"/>
    </row>
    <row r="47" spans="1:5" ht="18" customHeight="1">
      <c r="A47" s="869"/>
      <c r="B47" s="870"/>
      <c r="C47" s="870"/>
      <c r="D47" s="870"/>
      <c r="E47" s="871"/>
    </row>
    <row r="48" spans="2:5" ht="12" hidden="1">
      <c r="B48" s="856"/>
      <c r="C48" s="856"/>
      <c r="D48" s="856"/>
      <c r="E48" s="856"/>
    </row>
    <row r="49" spans="2:5" ht="12" hidden="1">
      <c r="B49" s="856"/>
      <c r="C49" s="856"/>
      <c r="D49" s="856"/>
      <c r="E49" s="856"/>
    </row>
    <row r="50" spans="2:5" ht="12">
      <c r="B50" s="856"/>
      <c r="C50" s="856"/>
      <c r="D50" s="856"/>
      <c r="E50" s="856"/>
    </row>
    <row r="51" spans="2:5" ht="12">
      <c r="B51" s="856"/>
      <c r="C51" s="856"/>
      <c r="D51" s="856"/>
      <c r="E51" s="856"/>
    </row>
    <row r="52" spans="2:5" ht="12">
      <c r="B52" s="856"/>
      <c r="C52" s="856"/>
      <c r="D52" s="856"/>
      <c r="E52" s="856"/>
    </row>
    <row r="53" spans="2:5" ht="12">
      <c r="B53" s="856"/>
      <c r="C53" s="856"/>
      <c r="D53" s="856"/>
      <c r="E53" s="856"/>
    </row>
    <row r="54" spans="2:5" ht="12">
      <c r="B54" s="856"/>
      <c r="C54" s="856"/>
      <c r="D54" s="856"/>
      <c r="E54" s="856"/>
    </row>
    <row r="55" spans="2:5" ht="12">
      <c r="B55" s="856"/>
      <c r="C55" s="856"/>
      <c r="D55" s="856"/>
      <c r="E55" s="856"/>
    </row>
    <row r="56" spans="2:5" ht="12">
      <c r="B56" s="856"/>
      <c r="C56" s="856"/>
      <c r="D56" s="856"/>
      <c r="E56" s="856"/>
    </row>
    <row r="57" spans="2:5" ht="12">
      <c r="B57" s="856"/>
      <c r="C57" s="856"/>
      <c r="D57" s="856"/>
      <c r="E57" s="856"/>
    </row>
    <row r="58" spans="2:5" ht="12">
      <c r="B58" s="856"/>
      <c r="C58" s="856"/>
      <c r="D58" s="856"/>
      <c r="E58" s="856"/>
    </row>
    <row r="59" spans="1:5" ht="12">
      <c r="A59" s="856"/>
      <c r="B59" s="856"/>
      <c r="C59" s="856"/>
      <c r="D59" s="856"/>
      <c r="E59" s="856"/>
    </row>
    <row r="60" spans="1:5" ht="12">
      <c r="A60" s="856"/>
      <c r="B60" s="856"/>
      <c r="C60" s="856"/>
      <c r="D60" s="856"/>
      <c r="E60" s="856"/>
    </row>
    <row r="61" spans="1:5" ht="12">
      <c r="A61" s="856"/>
      <c r="B61" s="856"/>
      <c r="C61" s="856"/>
      <c r="D61" s="856"/>
      <c r="E61" s="856"/>
    </row>
    <row r="62" spans="1:5" ht="12">
      <c r="A62" s="856"/>
      <c r="B62" s="856"/>
      <c r="C62" s="856"/>
      <c r="D62" s="856"/>
      <c r="E62" s="856"/>
    </row>
    <row r="63" spans="1:5" ht="12">
      <c r="A63" s="856"/>
      <c r="B63" s="856"/>
      <c r="C63" s="856"/>
      <c r="D63" s="856"/>
      <c r="E63" s="856"/>
    </row>
    <row r="64" spans="1:5" ht="12">
      <c r="A64" s="856"/>
      <c r="B64" s="856"/>
      <c r="C64" s="856"/>
      <c r="D64" s="856"/>
      <c r="E64" s="856"/>
    </row>
    <row r="65" spans="1:5" ht="12">
      <c r="A65" s="856"/>
      <c r="B65" s="856"/>
      <c r="C65" s="856"/>
      <c r="D65" s="856"/>
      <c r="E65" s="856"/>
    </row>
    <row r="66" spans="1:5" ht="12">
      <c r="A66" s="856"/>
      <c r="B66" s="856"/>
      <c r="C66" s="856"/>
      <c r="D66" s="856"/>
      <c r="E66" s="856"/>
    </row>
    <row r="67" spans="1:5" ht="12">
      <c r="A67" s="856"/>
      <c r="B67" s="856"/>
      <c r="C67" s="856"/>
      <c r="D67" s="856"/>
      <c r="E67" s="856"/>
    </row>
    <row r="68" spans="1:5" ht="12">
      <c r="A68" s="856"/>
      <c r="B68" s="856"/>
      <c r="C68" s="856"/>
      <c r="D68" s="856"/>
      <c r="E68" s="856"/>
    </row>
    <row r="69" spans="1:5" ht="12">
      <c r="A69" s="856"/>
      <c r="B69" s="856"/>
      <c r="C69" s="856"/>
      <c r="D69" s="856"/>
      <c r="E69" s="856"/>
    </row>
    <row r="70" spans="1:5" ht="12">
      <c r="A70" s="856"/>
      <c r="B70" s="856"/>
      <c r="C70" s="856"/>
      <c r="D70" s="856"/>
      <c r="E70" s="856"/>
    </row>
    <row r="71" spans="1:5" ht="12">
      <c r="A71" s="856"/>
      <c r="B71" s="856"/>
      <c r="C71" s="856"/>
      <c r="D71" s="856"/>
      <c r="E71" s="856"/>
    </row>
    <row r="72" spans="1:5" ht="12">
      <c r="A72" s="856"/>
      <c r="B72" s="856"/>
      <c r="C72" s="856"/>
      <c r="D72" s="856"/>
      <c r="E72" s="856"/>
    </row>
    <row r="73" spans="1:5" ht="12">
      <c r="A73" s="856"/>
      <c r="B73" s="856"/>
      <c r="C73" s="856"/>
      <c r="D73" s="856"/>
      <c r="E73" s="856"/>
    </row>
    <row r="74" spans="1:5" ht="12">
      <c r="A74" s="856"/>
      <c r="B74" s="856"/>
      <c r="C74" s="856"/>
      <c r="D74" s="856"/>
      <c r="E74" s="856"/>
    </row>
    <row r="75" spans="1:5" ht="12">
      <c r="A75" s="856"/>
      <c r="B75" s="856"/>
      <c r="C75" s="856"/>
      <c r="D75" s="856"/>
      <c r="E75" s="856"/>
    </row>
    <row r="76" spans="1:5" ht="12">
      <c r="A76" s="856"/>
      <c r="B76" s="856"/>
      <c r="C76" s="856"/>
      <c r="D76" s="856"/>
      <c r="E76" s="856"/>
    </row>
    <row r="77" spans="1:5" ht="12">
      <c r="A77" s="856"/>
      <c r="B77" s="856"/>
      <c r="C77" s="856"/>
      <c r="D77" s="856"/>
      <c r="E77" s="856"/>
    </row>
    <row r="78" spans="1:5" ht="12">
      <c r="A78" s="856"/>
      <c r="B78" s="856"/>
      <c r="C78" s="856"/>
      <c r="D78" s="856"/>
      <c r="E78" s="856"/>
    </row>
    <row r="79" spans="1:5" ht="12">
      <c r="A79" s="856"/>
      <c r="B79" s="856"/>
      <c r="C79" s="856"/>
      <c r="D79" s="856"/>
      <c r="E79" s="856"/>
    </row>
    <row r="80" spans="1:5" ht="12">
      <c r="A80" s="856"/>
      <c r="B80" s="856"/>
      <c r="C80" s="856"/>
      <c r="D80" s="856"/>
      <c r="E80" s="856"/>
    </row>
    <row r="81" spans="1:5" ht="12">
      <c r="A81" s="856"/>
      <c r="B81" s="856"/>
      <c r="C81" s="856"/>
      <c r="D81" s="856"/>
      <c r="E81" s="856"/>
    </row>
    <row r="82" spans="1:5" ht="12">
      <c r="A82" s="856"/>
      <c r="B82" s="856"/>
      <c r="C82" s="856"/>
      <c r="D82" s="856"/>
      <c r="E82" s="856"/>
    </row>
    <row r="83" spans="1:5" ht="12">
      <c r="A83" s="856"/>
      <c r="B83" s="856"/>
      <c r="C83" s="856"/>
      <c r="D83" s="856"/>
      <c r="E83" s="856"/>
    </row>
    <row r="84" spans="1:5" ht="12">
      <c r="A84" s="856"/>
      <c r="B84" s="856"/>
      <c r="C84" s="856"/>
      <c r="D84" s="856"/>
      <c r="E84" s="856"/>
    </row>
    <row r="85" spans="1:5" ht="12">
      <c r="A85" s="856"/>
      <c r="B85" s="856"/>
      <c r="C85" s="856"/>
      <c r="D85" s="856"/>
      <c r="E85" s="856"/>
    </row>
    <row r="86" spans="1:5" ht="12">
      <c r="A86" s="856"/>
      <c r="B86" s="856"/>
      <c r="C86" s="856"/>
      <c r="D86" s="856"/>
      <c r="E86" s="856"/>
    </row>
    <row r="87" spans="1:5" ht="12">
      <c r="A87" s="856"/>
      <c r="B87" s="856"/>
      <c r="C87" s="856"/>
      <c r="D87" s="856"/>
      <c r="E87" s="856"/>
    </row>
    <row r="88" spans="1:5" ht="12">
      <c r="A88" s="856"/>
      <c r="B88" s="856"/>
      <c r="C88" s="856"/>
      <c r="D88" s="856"/>
      <c r="E88" s="856"/>
    </row>
    <row r="89" spans="1:5" ht="12">
      <c r="A89" s="856"/>
      <c r="B89" s="856"/>
      <c r="C89" s="856"/>
      <c r="D89" s="856"/>
      <c r="E89" s="856"/>
    </row>
    <row r="90" spans="1:5" ht="12">
      <c r="A90" s="856"/>
      <c r="B90" s="856"/>
      <c r="C90" s="856"/>
      <c r="D90" s="856"/>
      <c r="E90" s="856"/>
    </row>
    <row r="91" spans="1:5" ht="12">
      <c r="A91" s="856"/>
      <c r="B91" s="856"/>
      <c r="C91" s="856"/>
      <c r="D91" s="856"/>
      <c r="E91" s="856"/>
    </row>
    <row r="92" spans="1:5" ht="12">
      <c r="A92" s="856"/>
      <c r="B92" s="856"/>
      <c r="C92" s="856"/>
      <c r="D92" s="856"/>
      <c r="E92" s="856"/>
    </row>
    <row r="93" spans="1:5" ht="12">
      <c r="A93" s="856"/>
      <c r="B93" s="856"/>
      <c r="C93" s="856"/>
      <c r="D93" s="856"/>
      <c r="E93" s="856"/>
    </row>
    <row r="94" spans="1:5" ht="12">
      <c r="A94" s="856"/>
      <c r="B94" s="856"/>
      <c r="C94" s="856"/>
      <c r="D94" s="856"/>
      <c r="E94" s="856"/>
    </row>
    <row r="95" spans="1:5" ht="12">
      <c r="A95" s="856"/>
      <c r="B95" s="856"/>
      <c r="C95" s="856"/>
      <c r="D95" s="856"/>
      <c r="E95" s="856"/>
    </row>
    <row r="96" spans="1:5" ht="12">
      <c r="A96" s="856"/>
      <c r="B96" s="856"/>
      <c r="C96" s="856"/>
      <c r="D96" s="856"/>
      <c r="E96" s="856"/>
    </row>
    <row r="97" spans="1:5" ht="12">
      <c r="A97" s="856"/>
      <c r="B97" s="856"/>
      <c r="C97" s="856"/>
      <c r="D97" s="856"/>
      <c r="E97" s="856"/>
    </row>
    <row r="98" spans="1:5" ht="12">
      <c r="A98" s="856"/>
      <c r="B98" s="856"/>
      <c r="C98" s="856"/>
      <c r="D98" s="856"/>
      <c r="E98" s="856"/>
    </row>
    <row r="99" spans="1:5" ht="12">
      <c r="A99" s="856"/>
      <c r="B99" s="856"/>
      <c r="C99" s="856"/>
      <c r="D99" s="856"/>
      <c r="E99" s="856"/>
    </row>
    <row r="100" spans="1:5" ht="12">
      <c r="A100" s="856"/>
      <c r="B100" s="856"/>
      <c r="C100" s="856"/>
      <c r="D100" s="856"/>
      <c r="E100" s="856"/>
    </row>
    <row r="101" spans="1:5" ht="12">
      <c r="A101" s="856"/>
      <c r="B101" s="856"/>
      <c r="C101" s="856"/>
      <c r="D101" s="856"/>
      <c r="E101" s="856"/>
    </row>
    <row r="102" spans="1:5" ht="12">
      <c r="A102" s="856"/>
      <c r="B102" s="856"/>
      <c r="C102" s="856"/>
      <c r="D102" s="856"/>
      <c r="E102" s="856"/>
    </row>
    <row r="103" spans="1:5" ht="12">
      <c r="A103" s="856"/>
      <c r="B103" s="856"/>
      <c r="C103" s="856"/>
      <c r="D103" s="856"/>
      <c r="E103" s="856"/>
    </row>
    <row r="104" spans="1:5" ht="12">
      <c r="A104" s="856"/>
      <c r="B104" s="856"/>
      <c r="C104" s="856"/>
      <c r="D104" s="856"/>
      <c r="E104" s="856"/>
    </row>
    <row r="105" spans="1:5" ht="12">
      <c r="A105" s="856"/>
      <c r="B105" s="856"/>
      <c r="C105" s="856"/>
      <c r="D105" s="856"/>
      <c r="E105" s="856"/>
    </row>
    <row r="106" spans="1:5" ht="12">
      <c r="A106" s="856"/>
      <c r="B106" s="856"/>
      <c r="C106" s="856"/>
      <c r="D106" s="856"/>
      <c r="E106" s="856"/>
    </row>
    <row r="107" spans="2:5" ht="12">
      <c r="B107" s="856"/>
      <c r="C107" s="856"/>
      <c r="D107" s="856"/>
      <c r="E107" s="856"/>
    </row>
    <row r="108" spans="2:5" ht="12">
      <c r="B108" s="856"/>
      <c r="C108" s="856"/>
      <c r="D108" s="856"/>
      <c r="E108" s="856"/>
    </row>
    <row r="109" spans="2:5" ht="12">
      <c r="B109" s="856"/>
      <c r="C109" s="856"/>
      <c r="D109" s="856"/>
      <c r="E109" s="856"/>
    </row>
    <row r="110" spans="2:5" ht="12">
      <c r="B110" s="856"/>
      <c r="C110" s="856"/>
      <c r="D110" s="856"/>
      <c r="E110" s="856"/>
    </row>
  </sheetData>
  <sheetProtection selectLockedCells="1" selectUnlockedCells="1"/>
  <mergeCells count="2">
    <mergeCell ref="B1:E1"/>
    <mergeCell ref="F17:F21"/>
  </mergeCells>
  <printOptions horizontalCentered="1" verticalCentered="1"/>
  <pageMargins left="0.07874015748031496" right="0.07874015748031496" top="0.7086614173228347" bottom="0.8267716535433072" header="0.3937007874015748" footer="0.3937007874015748"/>
  <pageSetup fitToHeight="1" fitToWidth="1" horizontalDpi="300" verticalDpi="300" orientation="portrait" paperSize="9" scale="83" r:id="rId1"/>
  <headerFooter alignWithMargins="0">
    <oddHeader>&amp;C&amp;"Times New Roman,Félkövér"&amp;9ÁLLAMI HOZZÁJÁRULÁSOK  2015. ÉVBEN&amp;R&amp;"Times New Roman,Félkövér"&amp;9 16. melléklet
Adatok: forintban</oddHeader>
  </headerFooter>
  <rowBreaks count="1" manualBreakCount="1">
    <brk id="4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3"/>
  <sheetViews>
    <sheetView zoomScalePageLayoutView="0" workbookViewId="0" topLeftCell="A18">
      <selection activeCell="H43" sqref="H43"/>
    </sheetView>
  </sheetViews>
  <sheetFormatPr defaultColWidth="9.140625" defaultRowHeight="12.75"/>
  <cols>
    <col min="1" max="1" width="39.421875" style="0" customWidth="1"/>
    <col min="2" max="2" width="8.421875" style="0" customWidth="1"/>
    <col min="3" max="3" width="8.28125" style="0" customWidth="1"/>
    <col min="4" max="4" width="8.57421875" style="0" customWidth="1"/>
    <col min="5" max="5" width="0" style="0" hidden="1" customWidth="1"/>
    <col min="6" max="6" width="2.8515625" style="0" customWidth="1"/>
    <col min="7" max="7" width="39.57421875" style="0" customWidth="1"/>
    <col min="8" max="8" width="7.7109375" style="0" customWidth="1"/>
    <col min="9" max="9" width="8.28125" style="0" customWidth="1"/>
    <col min="10" max="10" width="8.00390625" style="0" customWidth="1"/>
    <col min="11" max="11" width="13.00390625" style="0" hidden="1" customWidth="1"/>
    <col min="14" max="14" width="33.8515625" style="0" customWidth="1"/>
  </cols>
  <sheetData>
    <row r="1" ht="12.75" hidden="1"/>
    <row r="2" ht="8.25" customHeight="1" hidden="1" thickBot="1"/>
    <row r="3" spans="1:11" ht="33" customHeight="1" thickBot="1">
      <c r="A3" s="908" t="s">
        <v>5</v>
      </c>
      <c r="B3" s="907" t="s">
        <v>913</v>
      </c>
      <c r="C3" s="909" t="s">
        <v>914</v>
      </c>
      <c r="D3" s="907" t="s">
        <v>18</v>
      </c>
      <c r="E3" s="907"/>
      <c r="F3" s="911"/>
      <c r="G3" s="908" t="s">
        <v>5</v>
      </c>
      <c r="H3" s="907" t="s">
        <v>913</v>
      </c>
      <c r="I3" s="909" t="s">
        <v>914</v>
      </c>
      <c r="J3" s="907" t="s">
        <v>18</v>
      </c>
      <c r="K3" s="586"/>
    </row>
    <row r="4" spans="1:11" ht="13.5" customHeight="1" thickBot="1">
      <c r="A4" s="912" t="s">
        <v>905</v>
      </c>
      <c r="B4" s="913"/>
      <c r="C4" s="914"/>
      <c r="D4" s="915"/>
      <c r="E4" s="915"/>
      <c r="F4" s="916"/>
      <c r="G4" s="912" t="s">
        <v>915</v>
      </c>
      <c r="H4" s="912"/>
      <c r="I4" s="917"/>
      <c r="J4" s="915"/>
      <c r="K4" s="883"/>
    </row>
    <row r="5" spans="1:11" ht="13.5" customHeight="1">
      <c r="A5" s="918" t="s">
        <v>192</v>
      </c>
      <c r="B5" s="918">
        <v>17159</v>
      </c>
      <c r="C5" s="921"/>
      <c r="D5" s="924">
        <v>17159</v>
      </c>
      <c r="E5" s="919"/>
      <c r="F5" s="920"/>
      <c r="G5" s="918" t="s">
        <v>194</v>
      </c>
      <c r="H5" s="921">
        <v>8271</v>
      </c>
      <c r="I5" s="922"/>
      <c r="J5" s="924">
        <v>8271</v>
      </c>
      <c r="K5" s="882"/>
    </row>
    <row r="6" spans="1:11" ht="13.5" customHeight="1">
      <c r="A6" s="923" t="s">
        <v>490</v>
      </c>
      <c r="B6" s="923">
        <v>11069</v>
      </c>
      <c r="C6" s="925"/>
      <c r="D6" s="924">
        <v>11069</v>
      </c>
      <c r="E6" s="924"/>
      <c r="F6" s="920"/>
      <c r="G6" s="918" t="s">
        <v>154</v>
      </c>
      <c r="H6" s="925"/>
      <c r="I6" s="998"/>
      <c r="J6" s="924"/>
      <c r="K6" s="701"/>
    </row>
    <row r="7" spans="1:11" ht="13.5" customHeight="1">
      <c r="A7" s="923" t="s">
        <v>195</v>
      </c>
      <c r="B7" s="923"/>
      <c r="C7" s="925"/>
      <c r="D7" s="924"/>
      <c r="E7" s="924"/>
      <c r="F7" s="920"/>
      <c r="G7" s="923" t="s">
        <v>917</v>
      </c>
      <c r="H7" s="925"/>
      <c r="I7" s="998"/>
      <c r="J7" s="924"/>
      <c r="K7" s="701"/>
    </row>
    <row r="8" spans="1:11" ht="13.5" customHeight="1">
      <c r="A8" s="923" t="s">
        <v>396</v>
      </c>
      <c r="B8" s="927">
        <v>1900</v>
      </c>
      <c r="C8" s="936"/>
      <c r="D8" s="924">
        <v>1900</v>
      </c>
      <c r="E8" s="924"/>
      <c r="F8" s="920"/>
      <c r="G8" s="923" t="s">
        <v>1129</v>
      </c>
      <c r="H8" s="925"/>
      <c r="I8" s="998"/>
      <c r="J8" s="924"/>
      <c r="K8" s="701"/>
    </row>
    <row r="9" spans="1:11" ht="13.5" customHeight="1">
      <c r="A9" s="927" t="s">
        <v>191</v>
      </c>
      <c r="B9" s="923">
        <v>905</v>
      </c>
      <c r="C9" s="925">
        <v>800</v>
      </c>
      <c r="D9" s="924">
        <v>1705</v>
      </c>
      <c r="E9" s="924"/>
      <c r="F9" s="920"/>
      <c r="G9" s="923" t="s">
        <v>196</v>
      </c>
      <c r="H9" s="925"/>
      <c r="I9" s="998"/>
      <c r="J9" s="924"/>
      <c r="K9" s="701"/>
    </row>
    <row r="10" spans="1:11" ht="13.5" customHeight="1">
      <c r="A10" s="923" t="s">
        <v>193</v>
      </c>
      <c r="B10" s="923"/>
      <c r="C10" s="925"/>
      <c r="D10" s="924"/>
      <c r="E10" s="930"/>
      <c r="F10" s="920"/>
      <c r="G10" s="923" t="s">
        <v>918</v>
      </c>
      <c r="H10" s="925">
        <v>18694</v>
      </c>
      <c r="I10" s="998"/>
      <c r="J10" s="1355">
        <v>18694</v>
      </c>
      <c r="K10" s="701"/>
    </row>
    <row r="11" spans="1:11" ht="13.5" customHeight="1">
      <c r="A11" s="923" t="s">
        <v>902</v>
      </c>
      <c r="B11" s="923"/>
      <c r="C11" s="925"/>
      <c r="D11" s="924"/>
      <c r="E11" s="932"/>
      <c r="F11" s="920"/>
      <c r="G11" s="923"/>
      <c r="H11" s="932"/>
      <c r="I11" s="999"/>
      <c r="J11" s="924"/>
      <c r="K11" s="701"/>
    </row>
    <row r="12" spans="1:11" ht="13.5" customHeight="1" thickBot="1">
      <c r="A12" s="923" t="s">
        <v>903</v>
      </c>
      <c r="B12" s="923">
        <v>2440</v>
      </c>
      <c r="C12" s="932"/>
      <c r="D12" s="1355">
        <v>2440</v>
      </c>
      <c r="E12" s="932"/>
      <c r="F12" s="920"/>
      <c r="G12" s="923"/>
      <c r="H12" s="925"/>
      <c r="I12" s="926"/>
      <c r="J12" s="924"/>
      <c r="K12" s="702"/>
    </row>
    <row r="13" spans="1:11" ht="13.5" customHeight="1" hidden="1" thickBot="1">
      <c r="A13" s="934"/>
      <c r="B13" s="927"/>
      <c r="C13" s="928"/>
      <c r="D13" s="935"/>
      <c r="E13" s="935"/>
      <c r="F13" s="920"/>
      <c r="G13" s="927"/>
      <c r="H13" s="936"/>
      <c r="I13" s="937"/>
      <c r="J13" s="929"/>
      <c r="K13" s="884"/>
    </row>
    <row r="14" spans="1:11" ht="13.5" customHeight="1" thickBot="1">
      <c r="A14" s="938" t="s">
        <v>904</v>
      </c>
      <c r="B14" s="990">
        <f>SUM(B5:B12)</f>
        <v>33473</v>
      </c>
      <c r="C14" s="990">
        <f>SUM(C5:C12)</f>
        <v>800</v>
      </c>
      <c r="D14" s="989">
        <f>SUM(D5:D12)</f>
        <v>34273</v>
      </c>
      <c r="E14" s="939"/>
      <c r="F14" s="920"/>
      <c r="G14" s="940" t="s">
        <v>919</v>
      </c>
      <c r="H14" s="989">
        <f>SUM(H5:H12)</f>
        <v>26965</v>
      </c>
      <c r="I14" s="989">
        <f>SUM(I5:I12)</f>
        <v>0</v>
      </c>
      <c r="J14" s="989">
        <f>SUM(J5:J12)</f>
        <v>26965</v>
      </c>
      <c r="K14" s="888"/>
    </row>
    <row r="15" spans="1:11" ht="13.5" customHeight="1">
      <c r="A15" s="941" t="s">
        <v>908</v>
      </c>
      <c r="B15" s="942"/>
      <c r="C15" s="943"/>
      <c r="D15" s="944">
        <f>SUM(B15:C15)</f>
        <v>0</v>
      </c>
      <c r="E15" s="945"/>
      <c r="F15" s="920"/>
      <c r="G15" s="918" t="s">
        <v>920</v>
      </c>
      <c r="H15" s="921"/>
      <c r="I15" s="1000"/>
      <c r="J15" s="921"/>
      <c r="K15" s="885"/>
    </row>
    <row r="16" spans="1:11" ht="13.5" customHeight="1" thickBot="1">
      <c r="A16" s="927" t="s">
        <v>909</v>
      </c>
      <c r="B16" s="936"/>
      <c r="C16" s="937"/>
      <c r="D16" s="997">
        <f>SUM(B16:C16)</f>
        <v>0</v>
      </c>
      <c r="E16" s="947"/>
      <c r="F16" s="920"/>
      <c r="G16" s="927" t="s">
        <v>921</v>
      </c>
      <c r="H16" s="936"/>
      <c r="I16" s="937"/>
      <c r="J16" s="921"/>
      <c r="K16" s="884"/>
    </row>
    <row r="17" spans="1:11" ht="12.75" customHeight="1" thickBot="1">
      <c r="A17" s="913" t="s">
        <v>941</v>
      </c>
      <c r="B17" s="949">
        <f>SUM(B15:B16)</f>
        <v>0</v>
      </c>
      <c r="C17" s="949">
        <f>SUM(C15:C16)</f>
        <v>0</v>
      </c>
      <c r="D17" s="949">
        <f>SUM(D15:D16)</f>
        <v>0</v>
      </c>
      <c r="E17" s="951"/>
      <c r="F17" s="920"/>
      <c r="G17" s="913" t="s">
        <v>925</v>
      </c>
      <c r="H17" s="949"/>
      <c r="I17" s="949"/>
      <c r="J17" s="949"/>
      <c r="K17" s="883"/>
    </row>
    <row r="18" spans="1:11" ht="15" customHeight="1" thickBot="1">
      <c r="A18" s="952" t="s">
        <v>910</v>
      </c>
      <c r="B18" s="954">
        <f>SUM(B14,B17)</f>
        <v>33473</v>
      </c>
      <c r="C18" s="954">
        <f>SUM(C14,C17)</f>
        <v>800</v>
      </c>
      <c r="D18" s="991">
        <f>SUM(D14,D17)</f>
        <v>34273</v>
      </c>
      <c r="E18" s="953"/>
      <c r="F18" s="920"/>
      <c r="G18" s="954" t="s">
        <v>922</v>
      </c>
      <c r="H18" s="991">
        <f>SUM(H14,H17)</f>
        <v>26965</v>
      </c>
      <c r="I18" s="991">
        <f>SUM(I14,I17)</f>
        <v>0</v>
      </c>
      <c r="J18" s="991">
        <f>SUM(J14,J17)</f>
        <v>26965</v>
      </c>
      <c r="K18" s="890"/>
    </row>
    <row r="19" spans="1:11" ht="7.5" customHeight="1" thickBot="1">
      <c r="A19" s="911"/>
      <c r="B19" s="955"/>
      <c r="C19" s="956"/>
      <c r="D19" s="957"/>
      <c r="E19" s="957"/>
      <c r="F19" s="920"/>
      <c r="G19" s="958"/>
      <c r="H19" s="958"/>
      <c r="I19" s="959"/>
      <c r="J19" s="958"/>
      <c r="K19" s="886"/>
    </row>
    <row r="20" spans="1:11" ht="33.75" customHeight="1" thickBot="1">
      <c r="A20" s="912" t="s">
        <v>906</v>
      </c>
      <c r="B20" s="907" t="s">
        <v>913</v>
      </c>
      <c r="C20" s="909" t="s">
        <v>914</v>
      </c>
      <c r="D20" s="907" t="s">
        <v>18</v>
      </c>
      <c r="E20" s="960"/>
      <c r="F20" s="920"/>
      <c r="G20" s="961" t="s">
        <v>916</v>
      </c>
      <c r="H20" s="907" t="s">
        <v>913</v>
      </c>
      <c r="I20" s="909" t="s">
        <v>914</v>
      </c>
      <c r="J20" s="907" t="s">
        <v>18</v>
      </c>
      <c r="K20" s="891"/>
    </row>
    <row r="21" spans="1:11" ht="13.5" customHeight="1">
      <c r="A21" s="962" t="s">
        <v>422</v>
      </c>
      <c r="B21" s="1001">
        <v>13521</v>
      </c>
      <c r="C21" s="1001"/>
      <c r="D21" s="919">
        <v>13521</v>
      </c>
      <c r="E21" s="963"/>
      <c r="F21" s="920"/>
      <c r="G21" s="918" t="s">
        <v>477</v>
      </c>
      <c r="H21" s="921">
        <v>1500</v>
      </c>
      <c r="I21" s="1000"/>
      <c r="J21" s="919">
        <v>1500</v>
      </c>
      <c r="K21" s="892"/>
    </row>
    <row r="22" spans="1:11" ht="15" customHeight="1">
      <c r="A22" s="923" t="s">
        <v>940</v>
      </c>
      <c r="B22" s="923">
        <v>2334</v>
      </c>
      <c r="C22" s="923"/>
      <c r="D22" s="919">
        <v>2334</v>
      </c>
      <c r="E22" s="964"/>
      <c r="F22" s="920"/>
      <c r="G22" s="923" t="s">
        <v>923</v>
      </c>
      <c r="H22" s="925">
        <v>25465</v>
      </c>
      <c r="I22" s="998"/>
      <c r="J22" s="919">
        <v>25465</v>
      </c>
      <c r="K22" s="893"/>
    </row>
    <row r="23" spans="1:11" ht="13.5" customHeight="1">
      <c r="A23" s="923" t="s">
        <v>687</v>
      </c>
      <c r="B23" s="923">
        <v>10600</v>
      </c>
      <c r="C23" s="923">
        <v>800</v>
      </c>
      <c r="D23" s="919">
        <v>11400</v>
      </c>
      <c r="E23" s="964"/>
      <c r="F23" s="920"/>
      <c r="G23" s="923" t="s">
        <v>1114</v>
      </c>
      <c r="H23" s="925"/>
      <c r="I23" s="998"/>
      <c r="J23" s="919"/>
      <c r="K23" s="893"/>
    </row>
    <row r="24" spans="1:11" ht="13.5" customHeight="1">
      <c r="A24" s="923" t="s">
        <v>431</v>
      </c>
      <c r="B24" s="923">
        <v>1903</v>
      </c>
      <c r="C24" s="923"/>
      <c r="D24" s="919">
        <v>1903</v>
      </c>
      <c r="E24" s="964"/>
      <c r="F24" s="916"/>
      <c r="G24" s="995" t="s">
        <v>197</v>
      </c>
      <c r="H24" s="925"/>
      <c r="I24" s="998"/>
      <c r="J24" s="919"/>
      <c r="K24" s="893"/>
    </row>
    <row r="25" spans="1:11" ht="13.5" customHeight="1">
      <c r="A25" s="923" t="s">
        <v>1110</v>
      </c>
      <c r="B25" s="923"/>
      <c r="C25" s="923"/>
      <c r="D25" s="919"/>
      <c r="E25" s="965"/>
      <c r="F25" s="916"/>
      <c r="G25" s="923" t="s">
        <v>1115</v>
      </c>
      <c r="H25" s="925"/>
      <c r="I25" s="998"/>
      <c r="J25" s="919"/>
      <c r="K25" s="893"/>
    </row>
    <row r="26" spans="1:12" ht="13.5" customHeight="1">
      <c r="A26" s="995" t="s">
        <v>197</v>
      </c>
      <c r="B26" s="923"/>
      <c r="C26" s="923"/>
      <c r="D26" s="919"/>
      <c r="E26" s="965"/>
      <c r="F26" s="920"/>
      <c r="G26" s="995" t="s">
        <v>197</v>
      </c>
      <c r="H26" s="925"/>
      <c r="I26" s="998"/>
      <c r="J26" s="919"/>
      <c r="K26" s="893"/>
      <c r="L26" t="s">
        <v>1287</v>
      </c>
    </row>
    <row r="27" spans="1:11" ht="13.5" customHeight="1">
      <c r="A27" s="923" t="s">
        <v>1111</v>
      </c>
      <c r="B27" s="923"/>
      <c r="C27" s="923"/>
      <c r="D27" s="919"/>
      <c r="E27" s="965"/>
      <c r="F27" s="920"/>
      <c r="G27" s="923" t="s">
        <v>1116</v>
      </c>
      <c r="H27" s="925"/>
      <c r="I27" s="998"/>
      <c r="J27" s="919"/>
      <c r="K27" s="893"/>
    </row>
    <row r="28" spans="1:11" ht="13.5" customHeight="1">
      <c r="A28" s="995" t="s">
        <v>197</v>
      </c>
      <c r="B28" s="931"/>
      <c r="C28" s="931"/>
      <c r="D28" s="919"/>
      <c r="E28" s="966"/>
      <c r="F28" s="920"/>
      <c r="G28" s="923" t="s">
        <v>1117</v>
      </c>
      <c r="H28" s="925"/>
      <c r="I28" s="998"/>
      <c r="J28" s="919"/>
      <c r="K28" s="893"/>
    </row>
    <row r="29" spans="1:11" ht="11.25" customHeight="1">
      <c r="A29" s="923" t="s">
        <v>1112</v>
      </c>
      <c r="B29" s="931"/>
      <c r="C29" s="931"/>
      <c r="D29" s="919"/>
      <c r="E29" s="966"/>
      <c r="F29" s="920"/>
      <c r="G29" s="923" t="s">
        <v>1119</v>
      </c>
      <c r="H29" s="925"/>
      <c r="I29" s="998"/>
      <c r="J29" s="919"/>
      <c r="K29" s="893"/>
    </row>
    <row r="30" spans="1:11" ht="13.5" customHeight="1">
      <c r="A30" s="923" t="s">
        <v>1113</v>
      </c>
      <c r="B30" s="923"/>
      <c r="C30" s="923"/>
      <c r="D30" s="919"/>
      <c r="E30" s="967"/>
      <c r="F30" s="920"/>
      <c r="G30" s="923"/>
      <c r="H30" s="925"/>
      <c r="I30" s="998"/>
      <c r="J30" s="919"/>
      <c r="K30" s="893"/>
    </row>
    <row r="31" spans="1:11" ht="11.25" customHeight="1" thickBot="1">
      <c r="A31" s="936" t="s">
        <v>1118</v>
      </c>
      <c r="B31" s="934">
        <v>5115</v>
      </c>
      <c r="C31" s="923"/>
      <c r="D31" s="919">
        <v>5115</v>
      </c>
      <c r="E31" s="965"/>
      <c r="F31" s="920"/>
      <c r="G31" s="931"/>
      <c r="H31" s="932"/>
      <c r="I31" s="933"/>
      <c r="J31" s="919"/>
      <c r="K31" s="893"/>
    </row>
    <row r="32" spans="1:11" ht="13.5" customHeight="1" hidden="1" thickBot="1">
      <c r="A32" s="992"/>
      <c r="B32" s="995"/>
      <c r="C32" s="968"/>
      <c r="D32" s="946"/>
      <c r="E32" s="947"/>
      <c r="F32" s="920"/>
      <c r="G32" s="927"/>
      <c r="H32" s="935"/>
      <c r="I32" s="948"/>
      <c r="J32" s="935"/>
      <c r="K32" s="894"/>
    </row>
    <row r="33" spans="1:11" ht="15" customHeight="1" thickBot="1">
      <c r="A33" s="969" t="s">
        <v>907</v>
      </c>
      <c r="B33" s="993">
        <f>SUM(B21:B31)</f>
        <v>33473</v>
      </c>
      <c r="C33" s="990">
        <f>SUM(C21:C31)</f>
        <v>800</v>
      </c>
      <c r="D33" s="989">
        <f>SUM(D21:D31)</f>
        <v>34273</v>
      </c>
      <c r="E33" s="970"/>
      <c r="F33" s="920"/>
      <c r="G33" s="940" t="s">
        <v>924</v>
      </c>
      <c r="H33" s="989">
        <f>SUM(H21:H31)</f>
        <v>26965</v>
      </c>
      <c r="I33" s="989">
        <f>SUM(I21:I31)</f>
        <v>0</v>
      </c>
      <c r="J33" s="989">
        <f>SUM(J21:J31)</f>
        <v>26965</v>
      </c>
      <c r="K33" s="895"/>
    </row>
    <row r="34" spans="1:11" ht="13.5" thickBot="1">
      <c r="A34" s="994" t="s">
        <v>911</v>
      </c>
      <c r="B34" s="949"/>
      <c r="C34" s="950"/>
      <c r="D34" s="949">
        <f>SUM(B34:C34)</f>
        <v>0</v>
      </c>
      <c r="E34" s="971"/>
      <c r="F34" s="920"/>
      <c r="G34" s="996" t="s">
        <v>1286</v>
      </c>
      <c r="H34" s="949"/>
      <c r="I34" s="1076"/>
      <c r="J34" s="972"/>
      <c r="K34" s="896"/>
    </row>
    <row r="35" spans="1:11" ht="14.25" customHeight="1" thickBot="1">
      <c r="A35" s="973" t="s">
        <v>926</v>
      </c>
      <c r="B35" s="949">
        <f>SUM(B34)</f>
        <v>0</v>
      </c>
      <c r="C35" s="949">
        <f>SUM(C34)</f>
        <v>0</v>
      </c>
      <c r="D35" s="949">
        <f>SUM(D34)</f>
        <v>0</v>
      </c>
      <c r="E35" s="971"/>
      <c r="F35" s="920"/>
      <c r="G35" s="973" t="s">
        <v>926</v>
      </c>
      <c r="H35" s="949">
        <f>SUM(H34)</f>
        <v>0</v>
      </c>
      <c r="I35" s="949"/>
      <c r="J35" s="949"/>
      <c r="K35" s="887"/>
    </row>
    <row r="36" spans="1:11" ht="15" customHeight="1" thickBot="1">
      <c r="A36" s="974" t="s">
        <v>912</v>
      </c>
      <c r="B36" s="991">
        <f>SUM(B33,B35)</f>
        <v>33473</v>
      </c>
      <c r="C36" s="991">
        <f>SUM(C33,C35)</f>
        <v>800</v>
      </c>
      <c r="D36" s="991">
        <f>SUM(D33,D35)</f>
        <v>34273</v>
      </c>
      <c r="E36" s="975"/>
      <c r="F36" s="920"/>
      <c r="G36" s="954" t="s">
        <v>927</v>
      </c>
      <c r="H36" s="991">
        <f>SUM(H35,H33)</f>
        <v>26965</v>
      </c>
      <c r="I36" s="991">
        <f>SUM(I35,I33)</f>
        <v>0</v>
      </c>
      <c r="J36" s="991">
        <f>SUM(J35,J33)</f>
        <v>26965</v>
      </c>
      <c r="K36" s="889"/>
    </row>
    <row r="37" spans="1:11" ht="6.75" customHeight="1" thickBot="1">
      <c r="A37" s="976"/>
      <c r="B37" s="916"/>
      <c r="C37" s="977"/>
      <c r="D37" s="916"/>
      <c r="E37" s="916"/>
      <c r="F37" s="916"/>
      <c r="G37" s="978"/>
      <c r="H37" s="916"/>
      <c r="I37" s="977"/>
      <c r="J37" s="916"/>
      <c r="K37" s="486"/>
    </row>
    <row r="38" spans="1:11" ht="13.5" customHeight="1" thickBot="1">
      <c r="A38" s="979" t="s">
        <v>928</v>
      </c>
      <c r="B38" s="980">
        <f>SUM(B14,H14)</f>
        <v>60438</v>
      </c>
      <c r="C38" s="981">
        <f>SUM(C14,I14)</f>
        <v>800</v>
      </c>
      <c r="D38" s="980">
        <f>SUM(D14,J14)</f>
        <v>61238</v>
      </c>
      <c r="E38" s="916"/>
      <c r="F38" s="920"/>
      <c r="G38" s="978"/>
      <c r="H38" s="978"/>
      <c r="I38" s="982"/>
      <c r="J38" s="978"/>
      <c r="K38" s="486"/>
    </row>
    <row r="39" spans="1:11" ht="15" customHeight="1" thickBot="1">
      <c r="A39" s="983" t="s">
        <v>930</v>
      </c>
      <c r="B39" s="980">
        <f>SUM(B33,H33)</f>
        <v>60438</v>
      </c>
      <c r="C39" s="980">
        <f>SUM(C33,I33)</f>
        <v>800</v>
      </c>
      <c r="D39" s="980">
        <f>SUM(D33,J33)</f>
        <v>61238</v>
      </c>
      <c r="E39" s="916">
        <f>SUM(E38,E33,K33)</f>
        <v>0</v>
      </c>
      <c r="F39" s="920"/>
      <c r="G39" s="978"/>
      <c r="H39" s="1439"/>
      <c r="I39" s="1440"/>
      <c r="J39" s="978"/>
      <c r="K39" s="486"/>
    </row>
    <row r="40" spans="1:11" ht="12.75" customHeight="1" thickBot="1">
      <c r="A40" s="984" t="s">
        <v>932</v>
      </c>
      <c r="B40" s="985">
        <f>SUM(B38-B39)</f>
        <v>0</v>
      </c>
      <c r="C40" s="985">
        <f>SUM(C38-C39)</f>
        <v>0</v>
      </c>
      <c r="D40" s="985">
        <f>SUM(D38-D39)</f>
        <v>0</v>
      </c>
      <c r="E40" s="916"/>
      <c r="F40" s="920"/>
      <c r="G40" s="978"/>
      <c r="H40" s="978"/>
      <c r="I40" s="982"/>
      <c r="J40" s="978"/>
      <c r="K40" s="486"/>
    </row>
    <row r="41" spans="1:10" ht="15" customHeight="1" thickBot="1">
      <c r="A41" s="986" t="s">
        <v>929</v>
      </c>
      <c r="B41" s="987">
        <f>SUM(B18,H18)</f>
        <v>60438</v>
      </c>
      <c r="C41" s="987">
        <f>SUM(C18,I18)</f>
        <v>800</v>
      </c>
      <c r="D41" s="987">
        <f>SUM(D18,J18)</f>
        <v>61238</v>
      </c>
      <c r="E41" s="976"/>
      <c r="F41" s="976"/>
      <c r="G41" s="976"/>
      <c r="H41" s="976"/>
      <c r="I41" s="976"/>
      <c r="J41" s="976"/>
    </row>
    <row r="42" spans="1:10" ht="15" customHeight="1" thickBot="1">
      <c r="A42" s="986" t="s">
        <v>931</v>
      </c>
      <c r="B42" s="987">
        <f>SUM(B36,H36)</f>
        <v>60438</v>
      </c>
      <c r="C42" s="987">
        <f>SUM(C36,I36)</f>
        <v>800</v>
      </c>
      <c r="D42" s="987">
        <f>SUM(D36,J36)</f>
        <v>61238</v>
      </c>
      <c r="E42" s="976"/>
      <c r="F42" s="976"/>
      <c r="G42" s="1439" t="s">
        <v>1308</v>
      </c>
      <c r="H42" s="1440"/>
      <c r="I42" s="976"/>
      <c r="J42" s="976"/>
    </row>
    <row r="43" spans="1:10" ht="14.25" customHeight="1" thickBot="1">
      <c r="A43" s="984" t="s">
        <v>933</v>
      </c>
      <c r="B43" s="988">
        <f>SUM(B41-B42)</f>
        <v>0</v>
      </c>
      <c r="C43" s="988">
        <f>SUM(C41-C42)</f>
        <v>0</v>
      </c>
      <c r="D43" s="988">
        <f>SUM(D41-D42)</f>
        <v>0</v>
      </c>
      <c r="E43" s="976"/>
      <c r="F43" s="976"/>
      <c r="G43" s="976"/>
      <c r="H43" s="976"/>
      <c r="I43" s="976"/>
      <c r="J43" s="976"/>
    </row>
  </sheetData>
  <sheetProtection/>
  <mergeCells count="2">
    <mergeCell ref="H39:I39"/>
    <mergeCell ref="G42:H42"/>
  </mergeCells>
  <printOptions/>
  <pageMargins left="0.7874015748031497" right="0.7874015748031497" top="0.3937007874015748" bottom="0" header="0.1968503937007874" footer="0.1968503937007874"/>
  <pageSetup horizontalDpi="600" verticalDpi="600" orientation="landscape" paperSize="9" r:id="rId1"/>
  <headerFooter alignWithMargins="0">
    <oddHeader>&amp;C&amp;"Times New Roman,Félkövér"&amp;8Kistolmács Község Önkormányzata 2015. évi költségvetési bevételek és kiadások mérlege kötelező és önként vállalt feladatok szerinti megosztásban
&amp;R&amp;"Times New Roman,Félkövér"&amp;8 2. melléklet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showRowColHeaders="0" workbookViewId="0" topLeftCell="A1">
      <selection activeCell="E36" sqref="E36"/>
    </sheetView>
  </sheetViews>
  <sheetFormatPr defaultColWidth="9.140625" defaultRowHeight="12.75"/>
  <cols>
    <col min="1" max="1" width="34.00390625" style="487" customWidth="1"/>
    <col min="2" max="3" width="11.7109375" style="487" customWidth="1"/>
    <col min="4" max="5" width="10.8515625" style="446" customWidth="1"/>
    <col min="6" max="6" width="1.7109375" style="486" customWidth="1"/>
    <col min="7" max="7" width="34.421875" style="487" customWidth="1"/>
    <col min="8" max="8" width="9.421875" style="487" customWidth="1"/>
    <col min="9" max="9" width="11.140625" style="487" customWidth="1"/>
    <col min="10" max="10" width="9.7109375" style="446" customWidth="1"/>
    <col min="11" max="13" width="9.140625" style="446" customWidth="1"/>
    <col min="14" max="16384" width="9.140625" style="448" customWidth="1"/>
  </cols>
  <sheetData>
    <row r="1" ht="12.75" thickBot="1"/>
    <row r="2" spans="1:13" s="480" customFormat="1" ht="37.5" customHeight="1" thickBot="1">
      <c r="A2" s="585" t="s">
        <v>5</v>
      </c>
      <c r="B2" s="586"/>
      <c r="C2" s="588"/>
      <c r="D2" s="586"/>
      <c r="E2" s="586"/>
      <c r="F2" s="587"/>
      <c r="G2" s="585" t="s">
        <v>5</v>
      </c>
      <c r="H2" s="586" t="s">
        <v>1254</v>
      </c>
      <c r="I2" s="588" t="s">
        <v>960</v>
      </c>
      <c r="J2" s="586" t="s">
        <v>575</v>
      </c>
      <c r="K2" s="586" t="s">
        <v>1253</v>
      </c>
      <c r="L2" s="479"/>
      <c r="M2" s="479"/>
    </row>
    <row r="3" spans="1:13" s="483" customFormat="1" ht="12.75" customHeight="1">
      <c r="A3" s="570" t="s">
        <v>961</v>
      </c>
      <c r="B3" s="574"/>
      <c r="C3" s="705"/>
      <c r="D3" s="686"/>
      <c r="E3" s="578"/>
      <c r="F3" s="481"/>
      <c r="G3" s="566" t="s">
        <v>962</v>
      </c>
      <c r="H3" s="570"/>
      <c r="I3" s="713"/>
      <c r="J3" s="696"/>
      <c r="K3" s="700"/>
      <c r="L3" s="482"/>
      <c r="M3" s="482"/>
    </row>
    <row r="4" spans="1:11" ht="12.75" customHeight="1">
      <c r="A4" s="571" t="s">
        <v>19</v>
      </c>
      <c r="B4" s="575"/>
      <c r="C4" s="706"/>
      <c r="D4" s="687"/>
      <c r="E4" s="579"/>
      <c r="F4" s="484"/>
      <c r="G4" s="567" t="s">
        <v>964</v>
      </c>
      <c r="H4" s="571"/>
      <c r="I4" s="714"/>
      <c r="J4" s="697"/>
      <c r="K4" s="701"/>
    </row>
    <row r="5" spans="1:11" ht="24" customHeight="1">
      <c r="A5" s="571" t="s">
        <v>396</v>
      </c>
      <c r="B5" s="575"/>
      <c r="C5" s="706"/>
      <c r="D5" s="687"/>
      <c r="E5" s="579"/>
      <c r="F5" s="484"/>
      <c r="G5" s="567" t="s">
        <v>959</v>
      </c>
      <c r="H5" s="571"/>
      <c r="I5" s="714"/>
      <c r="J5" s="697"/>
      <c r="K5" s="701"/>
    </row>
    <row r="6" spans="1:11" ht="15" customHeight="1">
      <c r="A6" s="571" t="s">
        <v>633</v>
      </c>
      <c r="B6" s="575"/>
      <c r="C6" s="706"/>
      <c r="D6" s="687"/>
      <c r="E6" s="579"/>
      <c r="F6" s="484"/>
      <c r="G6" s="567"/>
      <c r="H6" s="571"/>
      <c r="I6" s="714"/>
      <c r="J6" s="697"/>
      <c r="K6" s="701"/>
    </row>
    <row r="7" spans="1:11" ht="19.5" customHeight="1">
      <c r="A7" s="581" t="s">
        <v>900</v>
      </c>
      <c r="B7" s="582"/>
      <c r="C7" s="707"/>
      <c r="D7" s="688"/>
      <c r="E7" s="579"/>
      <c r="F7" s="484"/>
      <c r="G7" s="567" t="s">
        <v>965</v>
      </c>
      <c r="H7" s="571"/>
      <c r="I7" s="714"/>
      <c r="J7" s="697"/>
      <c r="K7" s="701"/>
    </row>
    <row r="8" spans="1:11" ht="13.5" customHeight="1">
      <c r="A8" s="571" t="s">
        <v>901</v>
      </c>
      <c r="B8" s="575"/>
      <c r="C8" s="706"/>
      <c r="D8" s="687"/>
      <c r="E8" s="579"/>
      <c r="F8" s="484"/>
      <c r="G8" s="567" t="s">
        <v>966</v>
      </c>
      <c r="H8" s="571"/>
      <c r="I8" s="714"/>
      <c r="J8" s="697"/>
      <c r="K8" s="701"/>
    </row>
    <row r="9" spans="1:11" ht="13.5" customHeight="1">
      <c r="A9" s="571" t="s">
        <v>902</v>
      </c>
      <c r="B9" s="575"/>
      <c r="C9" s="706"/>
      <c r="D9" s="689"/>
      <c r="E9" s="693"/>
      <c r="F9" s="484"/>
      <c r="G9" s="567" t="s">
        <v>967</v>
      </c>
      <c r="H9" s="571"/>
      <c r="I9" s="714"/>
      <c r="J9" s="697"/>
      <c r="K9" s="701"/>
    </row>
    <row r="10" spans="1:11" ht="13.5" customHeight="1">
      <c r="A10" s="572" t="s">
        <v>903</v>
      </c>
      <c r="B10" s="576"/>
      <c r="C10" s="708"/>
      <c r="D10" s="576"/>
      <c r="E10" s="572"/>
      <c r="F10" s="484"/>
      <c r="G10" s="568" t="s">
        <v>1043</v>
      </c>
      <c r="H10" s="572"/>
      <c r="I10" s="715"/>
      <c r="J10" s="568"/>
      <c r="K10" s="701"/>
    </row>
    <row r="11" spans="1:13" s="483" customFormat="1" ht="13.5" customHeight="1">
      <c r="A11" s="571"/>
      <c r="B11" s="576"/>
      <c r="C11" s="708"/>
      <c r="D11" s="576"/>
      <c r="E11" s="572"/>
      <c r="F11" s="484"/>
      <c r="G11" s="567" t="s">
        <v>1174</v>
      </c>
      <c r="H11" s="571"/>
      <c r="I11" s="714"/>
      <c r="J11" s="697"/>
      <c r="K11" s="702"/>
      <c r="L11" s="482"/>
      <c r="M11" s="482"/>
    </row>
    <row r="12" spans="1:13" s="483" customFormat="1" ht="13.5" customHeight="1">
      <c r="A12" s="571"/>
      <c r="B12" s="575"/>
      <c r="C12" s="706"/>
      <c r="D12" s="576"/>
      <c r="E12" s="572"/>
      <c r="F12" s="484"/>
      <c r="G12" s="567" t="s">
        <v>1045</v>
      </c>
      <c r="H12" s="571"/>
      <c r="I12" s="714"/>
      <c r="J12" s="697"/>
      <c r="K12" s="702"/>
      <c r="L12" s="482"/>
      <c r="M12" s="482"/>
    </row>
    <row r="13" spans="1:13" s="483" customFormat="1" ht="12" customHeight="1">
      <c r="A13" s="571"/>
      <c r="B13" s="575"/>
      <c r="C13" s="706"/>
      <c r="D13" s="690"/>
      <c r="E13" s="580"/>
      <c r="F13" s="484"/>
      <c r="G13" s="568" t="s">
        <v>1046</v>
      </c>
      <c r="H13" s="572"/>
      <c r="I13" s="715"/>
      <c r="J13" s="568"/>
      <c r="K13" s="702"/>
      <c r="L13" s="482"/>
      <c r="M13" s="482"/>
    </row>
    <row r="14" spans="1:11" ht="13.5" customHeight="1">
      <c r="A14" s="571"/>
      <c r="B14" s="575"/>
      <c r="C14" s="706"/>
      <c r="D14" s="690"/>
      <c r="E14" s="580"/>
      <c r="F14" s="484"/>
      <c r="G14" s="568" t="s">
        <v>1047</v>
      </c>
      <c r="H14" s="572"/>
      <c r="I14" s="715"/>
      <c r="J14" s="568"/>
      <c r="K14" s="701"/>
    </row>
    <row r="15" spans="1:11" ht="24" customHeight="1">
      <c r="A15" s="571"/>
      <c r="B15" s="575"/>
      <c r="C15" s="706"/>
      <c r="D15" s="690"/>
      <c r="E15" s="580"/>
      <c r="F15" s="484"/>
      <c r="G15" s="567" t="s">
        <v>1048</v>
      </c>
      <c r="H15" s="571"/>
      <c r="I15" s="714"/>
      <c r="J15" s="697"/>
      <c r="K15" s="701"/>
    </row>
    <row r="16" spans="1:11" ht="19.5" customHeight="1">
      <c r="A16" s="584" t="s">
        <v>1049</v>
      </c>
      <c r="B16" s="583"/>
      <c r="C16" s="709"/>
      <c r="D16" s="583"/>
      <c r="E16" s="694"/>
      <c r="F16" s="484"/>
      <c r="G16" s="567" t="s">
        <v>1050</v>
      </c>
      <c r="H16" s="571"/>
      <c r="I16" s="714"/>
      <c r="J16" s="697"/>
      <c r="K16" s="701"/>
    </row>
    <row r="17" spans="1:11" ht="15" customHeight="1">
      <c r="A17" s="572" t="s">
        <v>1051</v>
      </c>
      <c r="B17" s="576"/>
      <c r="C17" s="708"/>
      <c r="D17" s="687"/>
      <c r="E17" s="579"/>
      <c r="F17" s="484"/>
      <c r="G17" s="567" t="s">
        <v>1052</v>
      </c>
      <c r="H17" s="571"/>
      <c r="I17" s="714"/>
      <c r="J17" s="698"/>
      <c r="K17" s="701"/>
    </row>
    <row r="18" spans="1:11" ht="13.5" customHeight="1">
      <c r="A18" s="571" t="s">
        <v>963</v>
      </c>
      <c r="B18" s="575"/>
      <c r="C18" s="706"/>
      <c r="D18" s="687"/>
      <c r="E18" s="579"/>
      <c r="F18" s="484"/>
      <c r="G18" s="567" t="s">
        <v>1053</v>
      </c>
      <c r="H18" s="571"/>
      <c r="I18" s="714"/>
      <c r="J18" s="697"/>
      <c r="K18" s="701"/>
    </row>
    <row r="19" spans="1:11" ht="24.75" customHeight="1">
      <c r="A19" s="571" t="s">
        <v>1054</v>
      </c>
      <c r="B19" s="575"/>
      <c r="C19" s="706"/>
      <c r="D19" s="687"/>
      <c r="E19" s="579"/>
      <c r="F19" s="481"/>
      <c r="G19" s="567" t="s">
        <v>1055</v>
      </c>
      <c r="H19" s="571"/>
      <c r="I19" s="714"/>
      <c r="J19" s="697"/>
      <c r="K19" s="701"/>
    </row>
    <row r="20" spans="1:11" ht="12.75" customHeight="1">
      <c r="A20" s="571" t="s">
        <v>1056</v>
      </c>
      <c r="B20" s="575"/>
      <c r="C20" s="706"/>
      <c r="D20" s="690"/>
      <c r="E20" s="580"/>
      <c r="F20" s="481"/>
      <c r="G20" s="567" t="s">
        <v>1158</v>
      </c>
      <c r="H20" s="571"/>
      <c r="I20" s="714"/>
      <c r="J20" s="697"/>
      <c r="K20" s="701"/>
    </row>
    <row r="21" spans="1:11" ht="24" customHeight="1">
      <c r="A21" s="571" t="s">
        <v>1159</v>
      </c>
      <c r="B21" s="575"/>
      <c r="C21" s="706"/>
      <c r="D21" s="690"/>
      <c r="E21" s="580"/>
      <c r="F21" s="484"/>
      <c r="G21" s="567" t="s">
        <v>1160</v>
      </c>
      <c r="H21" s="571"/>
      <c r="I21" s="714"/>
      <c r="J21" s="697"/>
      <c r="K21" s="701"/>
    </row>
    <row r="22" spans="1:11" ht="12.75" customHeight="1">
      <c r="A22" s="571" t="s">
        <v>1161</v>
      </c>
      <c r="B22" s="575"/>
      <c r="C22" s="706"/>
      <c r="D22" s="690"/>
      <c r="E22" s="580"/>
      <c r="F22" s="484"/>
      <c r="G22" s="567" t="s">
        <v>1158</v>
      </c>
      <c r="H22" s="571"/>
      <c r="I22" s="714"/>
      <c r="J22" s="697"/>
      <c r="K22" s="701"/>
    </row>
    <row r="23" spans="1:11" ht="12.75" customHeight="1">
      <c r="A23" s="572" t="s">
        <v>1162</v>
      </c>
      <c r="B23" s="576"/>
      <c r="C23" s="708"/>
      <c r="D23" s="576"/>
      <c r="E23" s="572"/>
      <c r="F23" s="484"/>
      <c r="G23" s="567" t="s">
        <v>1163</v>
      </c>
      <c r="H23" s="571"/>
      <c r="I23" s="714"/>
      <c r="J23" s="697"/>
      <c r="K23" s="701"/>
    </row>
    <row r="24" spans="1:11" ht="12.75" customHeight="1">
      <c r="A24" s="571" t="s">
        <v>1044</v>
      </c>
      <c r="B24" s="576"/>
      <c r="C24" s="708"/>
      <c r="D24" s="576"/>
      <c r="E24" s="572"/>
      <c r="F24" s="484"/>
      <c r="G24" s="567" t="s">
        <v>1164</v>
      </c>
      <c r="H24" s="571"/>
      <c r="I24" s="714"/>
      <c r="J24" s="697"/>
      <c r="K24" s="701"/>
    </row>
    <row r="25" spans="1:11" ht="12.75" customHeight="1">
      <c r="A25" s="571" t="s">
        <v>1165</v>
      </c>
      <c r="B25" s="575"/>
      <c r="C25" s="706"/>
      <c r="D25" s="575"/>
      <c r="E25" s="571"/>
      <c r="F25" s="484"/>
      <c r="G25" s="567" t="s">
        <v>1166</v>
      </c>
      <c r="H25" s="571"/>
      <c r="I25" s="714"/>
      <c r="J25" s="697"/>
      <c r="K25" s="701"/>
    </row>
    <row r="26" spans="1:11" ht="12.75" customHeight="1">
      <c r="A26" s="571" t="s">
        <v>1167</v>
      </c>
      <c r="B26" s="575"/>
      <c r="C26" s="706"/>
      <c r="D26" s="690"/>
      <c r="E26" s="580"/>
      <c r="F26" s="484"/>
      <c r="G26" s="568" t="s">
        <v>1168</v>
      </c>
      <c r="H26" s="572">
        <f>SUM(H15+H19+H21+H23+H24+H25)</f>
        <v>0</v>
      </c>
      <c r="I26" s="715">
        <f>SUM(I15+I19+I21+I23+I24+I25)</f>
        <v>0</v>
      </c>
      <c r="J26" s="568">
        <f>SUM(J15+J19+J21+J23+J24+J25)</f>
        <v>0</v>
      </c>
      <c r="K26" s="701"/>
    </row>
    <row r="27" spans="1:11" ht="12.75" customHeight="1">
      <c r="A27" s="571"/>
      <c r="B27" s="575"/>
      <c r="C27" s="706"/>
      <c r="D27" s="690"/>
      <c r="E27" s="580"/>
      <c r="F27" s="484"/>
      <c r="G27" s="567" t="s">
        <v>1044</v>
      </c>
      <c r="H27" s="572"/>
      <c r="I27" s="715"/>
      <c r="J27" s="568"/>
      <c r="K27" s="701"/>
    </row>
    <row r="28" spans="1:11" ht="12.75" customHeight="1" thickBot="1">
      <c r="A28" s="573"/>
      <c r="B28" s="577"/>
      <c r="C28" s="710"/>
      <c r="D28" s="577"/>
      <c r="E28" s="581"/>
      <c r="F28" s="484"/>
      <c r="G28" s="569" t="s">
        <v>1169</v>
      </c>
      <c r="H28" s="573"/>
      <c r="I28" s="716"/>
      <c r="J28" s="699"/>
      <c r="K28" s="703"/>
    </row>
    <row r="29" spans="1:13" s="480" customFormat="1" ht="22.5" customHeight="1" thickBot="1">
      <c r="A29" s="488" t="s">
        <v>1170</v>
      </c>
      <c r="B29" s="489">
        <f>SUM(B23:B28)</f>
        <v>0</v>
      </c>
      <c r="C29" s="711">
        <f>SUM(C23:C28)</f>
        <v>0</v>
      </c>
      <c r="D29" s="691">
        <f>SUM(D23:D28)</f>
        <v>0</v>
      </c>
      <c r="E29" s="492"/>
      <c r="F29" s="481"/>
      <c r="G29" s="490" t="s">
        <v>1171</v>
      </c>
      <c r="H29" s="489">
        <f>SUM(H26:H28)</f>
        <v>0</v>
      </c>
      <c r="I29" s="711">
        <f>SUM(I26:I28)</f>
        <v>0</v>
      </c>
      <c r="J29" s="691">
        <f>SUM(J26:J28)</f>
        <v>0</v>
      </c>
      <c r="K29" s="695"/>
      <c r="L29" s="479"/>
      <c r="M29" s="479"/>
    </row>
    <row r="30" spans="1:13" s="480" customFormat="1" ht="19.5" customHeight="1" thickBot="1">
      <c r="A30" s="491" t="s">
        <v>1172</v>
      </c>
      <c r="B30" s="492">
        <f>SUM(B16+B29)</f>
        <v>0</v>
      </c>
      <c r="C30" s="712">
        <f>SUM(C16+C29)</f>
        <v>0</v>
      </c>
      <c r="D30" s="692">
        <f>SUM(D16+D29)</f>
        <v>0</v>
      </c>
      <c r="E30" s="489"/>
      <c r="F30" s="484"/>
      <c r="G30" s="491" t="s">
        <v>1172</v>
      </c>
      <c r="H30" s="493">
        <f>SUM(H13+H29)</f>
        <v>0</v>
      </c>
      <c r="I30" s="717">
        <f>SUM(I13+I29)</f>
        <v>0</v>
      </c>
      <c r="J30" s="491">
        <f>SUM(J13+J29)</f>
        <v>0</v>
      </c>
      <c r="K30" s="704"/>
      <c r="L30" s="479"/>
      <c r="M30" s="479"/>
    </row>
    <row r="31" spans="1:5" ht="12">
      <c r="A31" s="485"/>
      <c r="B31" s="485"/>
      <c r="C31" s="485"/>
      <c r="D31" s="447"/>
      <c r="E31" s="447"/>
    </row>
    <row r="32" spans="4:5" ht="12">
      <c r="D32" s="447"/>
      <c r="E32" s="447"/>
    </row>
    <row r="33" spans="4:5" ht="12">
      <c r="D33" s="447"/>
      <c r="E33" s="447"/>
    </row>
    <row r="34" spans="4:5" ht="12">
      <c r="D34" s="447"/>
      <c r="E34" s="447"/>
    </row>
    <row r="35" spans="4:5" ht="12">
      <c r="D35" s="447"/>
      <c r="E35" s="447"/>
    </row>
    <row r="36" spans="4:5" ht="12">
      <c r="D36" s="447"/>
      <c r="E36" s="447"/>
    </row>
    <row r="37" spans="4:5" ht="12">
      <c r="D37" s="447"/>
      <c r="E37" s="447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70" r:id="rId1"/>
  <headerFooter alignWithMargins="0">
    <oddHeader>&amp;C&amp;"Times New Roman CE,Félkövér dőlt"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31" sqref="B31:B35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416" t="s">
        <v>521</v>
      </c>
    </row>
    <row r="2" ht="16.5" customHeight="1"/>
    <row r="3" spans="2:5" ht="16.5" customHeight="1">
      <c r="B3" s="116" t="s">
        <v>19</v>
      </c>
      <c r="C3" s="87"/>
      <c r="D3" s="87"/>
      <c r="E3" s="87"/>
    </row>
    <row r="4" spans="2:5" ht="16.5" customHeight="1">
      <c r="B4" s="116"/>
      <c r="C4" s="87"/>
      <c r="D4" s="87"/>
      <c r="E4" s="87"/>
    </row>
    <row r="5" spans="2:5" ht="16.5" customHeight="1">
      <c r="B5" s="116"/>
      <c r="C5" s="87"/>
      <c r="D5" s="87"/>
      <c r="E5" s="87"/>
    </row>
    <row r="6" spans="1:5" ht="16.5" thickBot="1">
      <c r="A6" s="22"/>
      <c r="B6" s="2"/>
      <c r="E6" s="89" t="s">
        <v>389</v>
      </c>
    </row>
    <row r="7" spans="1:5" ht="15.75" thickBot="1">
      <c r="A7" s="113"/>
      <c r="B7" s="57" t="s">
        <v>5</v>
      </c>
      <c r="C7" s="114" t="s">
        <v>38</v>
      </c>
      <c r="D7" s="114" t="s">
        <v>39</v>
      </c>
      <c r="E7" s="114" t="s">
        <v>381</v>
      </c>
    </row>
    <row r="8" spans="1:5" ht="13.5">
      <c r="A8" s="69" t="s">
        <v>37</v>
      </c>
      <c r="B8" s="69" t="s">
        <v>114</v>
      </c>
      <c r="C8" s="69">
        <v>3500</v>
      </c>
      <c r="D8" s="69">
        <v>3500</v>
      </c>
      <c r="E8" s="69">
        <v>2902</v>
      </c>
    </row>
    <row r="9" spans="1:5" ht="13.5">
      <c r="A9" s="37" t="s">
        <v>40</v>
      </c>
      <c r="B9" s="37" t="s">
        <v>115</v>
      </c>
      <c r="C9" s="37"/>
      <c r="D9" s="37"/>
      <c r="E9" s="37"/>
    </row>
    <row r="10" spans="1:5" ht="14.25" thickBot="1">
      <c r="A10" s="38" t="s">
        <v>41</v>
      </c>
      <c r="B10" s="38" t="s">
        <v>116</v>
      </c>
      <c r="C10" s="38">
        <v>555</v>
      </c>
      <c r="D10" s="38">
        <v>555</v>
      </c>
      <c r="E10" s="38">
        <v>1314</v>
      </c>
    </row>
    <row r="11" spans="1:5" ht="15.75" thickBot="1">
      <c r="A11" s="113" t="s">
        <v>42</v>
      </c>
      <c r="B11" s="39" t="s">
        <v>117</v>
      </c>
      <c r="C11" s="39">
        <f>SUM(C8:C10)</f>
        <v>4055</v>
      </c>
      <c r="D11" s="39">
        <f>SUM(D8:D10)</f>
        <v>4055</v>
      </c>
      <c r="E11" s="39">
        <f>SUM(E8:E10)</f>
        <v>4216</v>
      </c>
    </row>
    <row r="12" spans="1:5" ht="13.5">
      <c r="A12" s="69" t="s">
        <v>43</v>
      </c>
      <c r="B12" s="69" t="s">
        <v>118</v>
      </c>
      <c r="C12" s="69">
        <v>70</v>
      </c>
      <c r="D12" s="69">
        <v>70</v>
      </c>
      <c r="E12" s="69">
        <v>687</v>
      </c>
    </row>
    <row r="13" spans="1:5" ht="13.5">
      <c r="A13" s="37" t="s">
        <v>44</v>
      </c>
      <c r="B13" s="37" t="s">
        <v>119</v>
      </c>
      <c r="C13" s="37">
        <v>8034</v>
      </c>
      <c r="D13" s="37">
        <v>8034</v>
      </c>
      <c r="E13" s="37">
        <v>3999</v>
      </c>
    </row>
    <row r="14" spans="1:5" ht="13.5">
      <c r="A14" s="37" t="s">
        <v>45</v>
      </c>
      <c r="B14" s="37" t="s">
        <v>120</v>
      </c>
      <c r="C14" s="37"/>
      <c r="D14" s="37"/>
      <c r="E14" s="37"/>
    </row>
    <row r="15" spans="1:5" ht="13.5">
      <c r="A15" s="37" t="s">
        <v>46</v>
      </c>
      <c r="B15" s="37" t="s">
        <v>121</v>
      </c>
      <c r="C15" s="37">
        <v>250</v>
      </c>
      <c r="D15" s="37">
        <v>250</v>
      </c>
      <c r="E15" s="37">
        <v>53</v>
      </c>
    </row>
    <row r="16" spans="1:5" ht="13.5">
      <c r="A16" s="37" t="s">
        <v>47</v>
      </c>
      <c r="B16" s="37" t="s">
        <v>122</v>
      </c>
      <c r="C16" s="37">
        <v>5461</v>
      </c>
      <c r="D16" s="37">
        <v>5461</v>
      </c>
      <c r="E16" s="37">
        <v>4403</v>
      </c>
    </row>
    <row r="17" spans="1:5" ht="13.5">
      <c r="A17" s="37" t="s">
        <v>48</v>
      </c>
      <c r="B17" s="37" t="s">
        <v>123</v>
      </c>
      <c r="C17" s="37">
        <v>19309</v>
      </c>
      <c r="D17" s="37">
        <v>19309</v>
      </c>
      <c r="E17" s="37">
        <v>12794</v>
      </c>
    </row>
    <row r="18" spans="1:5" ht="13.5">
      <c r="A18" s="37" t="s">
        <v>49</v>
      </c>
      <c r="B18" s="37" t="s">
        <v>124</v>
      </c>
      <c r="C18" s="37">
        <v>1400</v>
      </c>
      <c r="D18" s="37">
        <v>1400</v>
      </c>
      <c r="E18" s="37">
        <v>797</v>
      </c>
    </row>
    <row r="19" spans="1:5" ht="13.5">
      <c r="A19" s="37" t="s">
        <v>50</v>
      </c>
      <c r="B19" s="37" t="s">
        <v>125</v>
      </c>
      <c r="C19" s="37">
        <v>406</v>
      </c>
      <c r="D19" s="37">
        <v>406</v>
      </c>
      <c r="E19" s="37">
        <v>505</v>
      </c>
    </row>
    <row r="20" spans="1:5" ht="14.25" thickBot="1">
      <c r="A20" s="38" t="s">
        <v>51</v>
      </c>
      <c r="B20" s="38" t="s">
        <v>126</v>
      </c>
      <c r="C20" s="38"/>
      <c r="D20" s="38"/>
      <c r="E20" s="38">
        <v>2</v>
      </c>
    </row>
    <row r="21" spans="1:5" ht="15.75" thickBot="1">
      <c r="A21" s="113" t="s">
        <v>52</v>
      </c>
      <c r="B21" s="39" t="s">
        <v>127</v>
      </c>
      <c r="C21" s="39">
        <f>SUM(C12:C20)</f>
        <v>34930</v>
      </c>
      <c r="D21" s="39">
        <f>SUM(D12:D20)</f>
        <v>34930</v>
      </c>
      <c r="E21" s="39">
        <f>SUM(E12:E20)</f>
        <v>23240</v>
      </c>
    </row>
    <row r="22" spans="1:5" ht="13.5">
      <c r="A22" s="69" t="s">
        <v>53</v>
      </c>
      <c r="B22" s="69" t="s">
        <v>128</v>
      </c>
      <c r="C22" s="69">
        <v>1200</v>
      </c>
      <c r="D22" s="69">
        <v>1200</v>
      </c>
      <c r="E22" s="69">
        <v>778</v>
      </c>
    </row>
    <row r="23" spans="1:5" ht="13.5">
      <c r="A23" s="37" t="s">
        <v>54</v>
      </c>
      <c r="B23" s="37" t="s">
        <v>129</v>
      </c>
      <c r="C23" s="37"/>
      <c r="D23" s="37"/>
      <c r="E23" s="37"/>
    </row>
    <row r="24" spans="1:5" ht="13.5">
      <c r="A24" s="37" t="s">
        <v>55</v>
      </c>
      <c r="B24" s="37" t="s">
        <v>130</v>
      </c>
      <c r="C24" s="37">
        <v>7220</v>
      </c>
      <c r="D24" s="37">
        <v>7220</v>
      </c>
      <c r="E24" s="37">
        <v>5152</v>
      </c>
    </row>
    <row r="25" spans="1:5" ht="14.25" thickBot="1">
      <c r="A25" s="38" t="s">
        <v>56</v>
      </c>
      <c r="B25" s="38" t="s">
        <v>132</v>
      </c>
      <c r="C25" s="38">
        <v>1200</v>
      </c>
      <c r="D25" s="38">
        <v>1200</v>
      </c>
      <c r="E25" s="38">
        <v>1872</v>
      </c>
    </row>
    <row r="26" spans="1:5" ht="15.75" thickBot="1">
      <c r="A26" s="113" t="s">
        <v>57</v>
      </c>
      <c r="B26" s="39" t="s">
        <v>133</v>
      </c>
      <c r="C26" s="39">
        <f>SUM(C22:C25)</f>
        <v>9620</v>
      </c>
      <c r="D26" s="39">
        <f>SUM(D22:D25)</f>
        <v>9620</v>
      </c>
      <c r="E26" s="39">
        <f>SUM(E22:E25)</f>
        <v>7802</v>
      </c>
    </row>
    <row r="27" spans="1:5" ht="27">
      <c r="A27" s="69" t="s">
        <v>102</v>
      </c>
      <c r="B27" s="117" t="s">
        <v>1219</v>
      </c>
      <c r="C27" s="69">
        <v>150</v>
      </c>
      <c r="D27" s="69">
        <v>150</v>
      </c>
      <c r="E27" s="69">
        <v>373</v>
      </c>
    </row>
    <row r="28" spans="1:5" ht="27">
      <c r="A28" s="37" t="s">
        <v>103</v>
      </c>
      <c r="B28" s="115" t="s">
        <v>134</v>
      </c>
      <c r="C28" s="37"/>
      <c r="D28" s="37"/>
      <c r="E28" s="37"/>
    </row>
    <row r="29" spans="1:5" ht="14.25" thickBot="1">
      <c r="A29" s="38" t="s">
        <v>104</v>
      </c>
      <c r="B29" s="38" t="s">
        <v>135</v>
      </c>
      <c r="C29" s="38"/>
      <c r="D29" s="38"/>
      <c r="E29" s="38"/>
    </row>
    <row r="30" spans="1:5" ht="15.75" thickBot="1">
      <c r="A30" s="113" t="s">
        <v>105</v>
      </c>
      <c r="B30" s="39" t="s">
        <v>136</v>
      </c>
      <c r="C30" s="39">
        <f>SUM(C27:C29)</f>
        <v>150</v>
      </c>
      <c r="D30" s="39">
        <f>SUM(D27:D29)</f>
        <v>150</v>
      </c>
      <c r="E30" s="39">
        <f>SUM(E27:E29)</f>
        <v>373</v>
      </c>
    </row>
    <row r="31" spans="1:5" ht="13.5">
      <c r="A31" s="69" t="s">
        <v>106</v>
      </c>
      <c r="B31" s="69" t="s">
        <v>137</v>
      </c>
      <c r="C31" s="69"/>
      <c r="D31" s="69"/>
      <c r="E31" s="69">
        <v>375</v>
      </c>
    </row>
    <row r="32" spans="1:5" ht="13.5">
      <c r="A32" s="37" t="s">
        <v>107</v>
      </c>
      <c r="B32" s="37" t="s">
        <v>138</v>
      </c>
      <c r="C32" s="37">
        <v>1392</v>
      </c>
      <c r="D32" s="37">
        <v>1392</v>
      </c>
      <c r="E32" s="37">
        <v>1000</v>
      </c>
    </row>
    <row r="33" spans="1:5" ht="13.5">
      <c r="A33" s="37" t="s">
        <v>108</v>
      </c>
      <c r="B33" s="37" t="s">
        <v>139</v>
      </c>
      <c r="C33" s="37">
        <v>3419</v>
      </c>
      <c r="D33" s="37">
        <v>3419</v>
      </c>
      <c r="E33" s="37"/>
    </row>
    <row r="34" spans="1:5" ht="13.5">
      <c r="A34" s="37" t="s">
        <v>109</v>
      </c>
      <c r="B34" s="37" t="s">
        <v>140</v>
      </c>
      <c r="C34" s="37"/>
      <c r="D34" s="37"/>
      <c r="E34" s="37"/>
    </row>
    <row r="35" spans="1:5" ht="13.5">
      <c r="A35" s="37" t="s">
        <v>110</v>
      </c>
      <c r="B35" s="37" t="s">
        <v>141</v>
      </c>
      <c r="C35" s="37"/>
      <c r="D35" s="37"/>
      <c r="E35" s="37"/>
    </row>
    <row r="36" spans="1:5" ht="27.75" thickBot="1">
      <c r="A36" s="38" t="s">
        <v>111</v>
      </c>
      <c r="B36" s="118" t="s">
        <v>142</v>
      </c>
      <c r="C36" s="38"/>
      <c r="D36" s="38"/>
      <c r="E36" s="38"/>
    </row>
    <row r="37" spans="1:5" ht="30.75" thickBot="1">
      <c r="A37" s="113" t="s">
        <v>112</v>
      </c>
      <c r="B37" s="121" t="s">
        <v>143</v>
      </c>
      <c r="C37" s="39">
        <f>SUM(C31:C36)</f>
        <v>4811</v>
      </c>
      <c r="D37" s="39">
        <f>SUM(D31:D36)</f>
        <v>4811</v>
      </c>
      <c r="E37" s="39">
        <f>SUM(E31:E36)</f>
        <v>1375</v>
      </c>
    </row>
    <row r="38" spans="1:5" ht="15.75" thickBot="1">
      <c r="A38" s="119" t="s">
        <v>113</v>
      </c>
      <c r="B38" s="120" t="s">
        <v>144</v>
      </c>
      <c r="C38" s="120">
        <f>SUM(C37,C30,C26,C21,C11)</f>
        <v>53566</v>
      </c>
      <c r="D38" s="120">
        <f>SUM(D37,D30,D26,D21,D11)</f>
        <v>53566</v>
      </c>
      <c r="E38" s="120">
        <f>SUM(E37,E30,E26,E21,E11)</f>
        <v>37006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57.57421875" style="0" customWidth="1"/>
    <col min="2" max="2" width="3.57421875" style="0" bestFit="1" customWidth="1"/>
    <col min="4" max="4" width="10.00390625" style="0" bestFit="1" customWidth="1"/>
    <col min="5" max="5" width="10.28125" style="0" bestFit="1" customWidth="1"/>
  </cols>
  <sheetData>
    <row r="1" spans="2:5" ht="12.75" hidden="1">
      <c r="B1" t="s">
        <v>578</v>
      </c>
      <c r="E1" s="352"/>
    </row>
    <row r="2" ht="12.75">
      <c r="E2" s="416" t="s">
        <v>581</v>
      </c>
    </row>
    <row r="3" spans="1:5" ht="15">
      <c r="A3" s="1441" t="s">
        <v>167</v>
      </c>
      <c r="B3" s="1442"/>
      <c r="C3" s="1442"/>
      <c r="D3" s="1442"/>
      <c r="E3" s="1442"/>
    </row>
    <row r="4" spans="1:5" ht="15" thickBot="1">
      <c r="A4" s="72"/>
      <c r="B4" s="73"/>
      <c r="C4" s="73"/>
      <c r="D4" s="73"/>
      <c r="E4" s="88" t="s">
        <v>389</v>
      </c>
    </row>
    <row r="5" spans="1:5" ht="15" thickBot="1">
      <c r="A5" s="74" t="s">
        <v>5</v>
      </c>
      <c r="B5" s="74"/>
      <c r="C5" s="44" t="s">
        <v>38</v>
      </c>
      <c r="D5" s="75" t="s">
        <v>39</v>
      </c>
      <c r="E5" s="782" t="s">
        <v>381</v>
      </c>
    </row>
    <row r="6" spans="1:5" ht="13.5">
      <c r="A6" s="76" t="s">
        <v>168</v>
      </c>
      <c r="B6" s="34" t="s">
        <v>37</v>
      </c>
      <c r="C6" s="77"/>
      <c r="D6" s="78"/>
      <c r="E6" s="78"/>
    </row>
    <row r="7" spans="1:5" ht="13.5" hidden="1">
      <c r="A7" s="79"/>
      <c r="B7" s="32" t="s">
        <v>40</v>
      </c>
      <c r="C7" s="41"/>
      <c r="D7" s="80"/>
      <c r="E7" s="80"/>
    </row>
    <row r="8" spans="1:5" ht="13.5" hidden="1">
      <c r="A8" s="79"/>
      <c r="B8" s="32" t="s">
        <v>41</v>
      </c>
      <c r="C8" s="41"/>
      <c r="D8" s="80"/>
      <c r="E8" s="80"/>
    </row>
    <row r="9" spans="1:5" ht="13.5" hidden="1">
      <c r="A9" s="79"/>
      <c r="B9" s="32" t="s">
        <v>42</v>
      </c>
      <c r="C9" s="41"/>
      <c r="D9" s="80"/>
      <c r="E9" s="80"/>
    </row>
    <row r="10" spans="1:5" ht="13.5" hidden="1">
      <c r="A10" s="79"/>
      <c r="B10" s="32" t="s">
        <v>43</v>
      </c>
      <c r="C10" s="41"/>
      <c r="D10" s="80"/>
      <c r="E10" s="80"/>
    </row>
    <row r="11" spans="1:5" ht="13.5">
      <c r="A11" s="79" t="s">
        <v>169</v>
      </c>
      <c r="B11" s="32" t="s">
        <v>40</v>
      </c>
      <c r="C11" s="41">
        <v>300</v>
      </c>
      <c r="D11" s="80">
        <v>300</v>
      </c>
      <c r="E11" s="80"/>
    </row>
    <row r="12" spans="1:5" ht="13.5" hidden="1">
      <c r="A12" s="79"/>
      <c r="B12" s="32" t="s">
        <v>45</v>
      </c>
      <c r="C12" s="41"/>
      <c r="D12" s="80"/>
      <c r="E12" s="80"/>
    </row>
    <row r="13" spans="1:5" ht="13.5">
      <c r="A13" s="79" t="s">
        <v>170</v>
      </c>
      <c r="B13" s="32" t="s">
        <v>41</v>
      </c>
      <c r="C13" s="41">
        <v>105000</v>
      </c>
      <c r="D13" s="80">
        <v>105000</v>
      </c>
      <c r="E13" s="80">
        <v>114182</v>
      </c>
    </row>
    <row r="14" spans="1:5" ht="14.25" thickBot="1">
      <c r="A14" s="82" t="s">
        <v>171</v>
      </c>
      <c r="B14" s="33" t="s">
        <v>42</v>
      </c>
      <c r="C14" s="43"/>
      <c r="D14" s="83"/>
      <c r="E14" s="83"/>
    </row>
    <row r="15" spans="1:5" ht="15" thickBot="1">
      <c r="A15" s="84" t="s">
        <v>172</v>
      </c>
      <c r="B15" s="85" t="s">
        <v>43</v>
      </c>
      <c r="C15" s="44">
        <f>SUM(C7:C14)</f>
        <v>105300</v>
      </c>
      <c r="D15" s="44">
        <f>SUM(D7:D14)</f>
        <v>105300</v>
      </c>
      <c r="E15" s="44">
        <f>SUM(E7:E14)</f>
        <v>114182</v>
      </c>
    </row>
    <row r="16" spans="1:5" ht="13.5">
      <c r="A16" s="76" t="s">
        <v>173</v>
      </c>
      <c r="B16" s="34" t="s">
        <v>44</v>
      </c>
      <c r="C16" s="77">
        <v>200</v>
      </c>
      <c r="D16" s="78">
        <v>200</v>
      </c>
      <c r="E16" s="78">
        <v>160</v>
      </c>
    </row>
    <row r="17" spans="1:5" ht="13.5">
      <c r="A17" s="79" t="s">
        <v>174</v>
      </c>
      <c r="B17" s="32" t="s">
        <v>45</v>
      </c>
      <c r="C17" s="41">
        <v>29756</v>
      </c>
      <c r="D17" s="80">
        <v>29756</v>
      </c>
      <c r="E17" s="80">
        <v>22525</v>
      </c>
    </row>
    <row r="18" spans="1:5" ht="13.5">
      <c r="A18" s="79" t="s">
        <v>175</v>
      </c>
      <c r="B18" s="32" t="s">
        <v>46</v>
      </c>
      <c r="C18" s="41">
        <v>75183</v>
      </c>
      <c r="D18" s="80">
        <v>75183</v>
      </c>
      <c r="E18" s="80">
        <v>56914</v>
      </c>
    </row>
    <row r="19" spans="1:5" ht="13.5">
      <c r="A19" s="79" t="s">
        <v>176</v>
      </c>
      <c r="B19" s="32" t="s">
        <v>47</v>
      </c>
      <c r="C19" s="41">
        <v>31500</v>
      </c>
      <c r="D19" s="80">
        <v>31500</v>
      </c>
      <c r="E19" s="80">
        <v>26701</v>
      </c>
    </row>
    <row r="20" spans="1:5" ht="13.5" hidden="1">
      <c r="A20" s="79"/>
      <c r="B20" s="32" t="s">
        <v>53</v>
      </c>
      <c r="C20" s="41"/>
      <c r="D20" s="80"/>
      <c r="E20" s="80"/>
    </row>
    <row r="21" spans="1:5" ht="13.5" hidden="1">
      <c r="A21" s="79"/>
      <c r="B21" s="32" t="s">
        <v>54</v>
      </c>
      <c r="C21" s="41"/>
      <c r="D21" s="80"/>
      <c r="E21" s="80"/>
    </row>
    <row r="22" spans="1:5" ht="14.25" thickBot="1">
      <c r="A22" s="82" t="s">
        <v>177</v>
      </c>
      <c r="B22" s="33" t="s">
        <v>48</v>
      </c>
      <c r="C22" s="43"/>
      <c r="D22" s="83"/>
      <c r="E22" s="83"/>
    </row>
    <row r="23" spans="1:5" ht="15" thickBot="1">
      <c r="A23" s="84" t="s">
        <v>178</v>
      </c>
      <c r="B23" s="85" t="s">
        <v>49</v>
      </c>
      <c r="C23" s="44">
        <f>SUM(C16:C22)</f>
        <v>136639</v>
      </c>
      <c r="D23" s="44">
        <f>SUM(D17:D22)</f>
        <v>136439</v>
      </c>
      <c r="E23" s="44">
        <f>SUM(E17:E22)</f>
        <v>106140</v>
      </c>
    </row>
    <row r="24" spans="1:5" ht="13.5">
      <c r="A24" s="76" t="s">
        <v>179</v>
      </c>
      <c r="B24" s="34" t="s">
        <v>50</v>
      </c>
      <c r="C24" s="77"/>
      <c r="D24" s="78"/>
      <c r="E24" s="78"/>
    </row>
    <row r="25" spans="1:5" ht="13.5">
      <c r="A25" s="79" t="s">
        <v>180</v>
      </c>
      <c r="B25" s="32" t="s">
        <v>51</v>
      </c>
      <c r="C25" s="41"/>
      <c r="D25" s="80"/>
      <c r="E25" s="80"/>
    </row>
    <row r="26" spans="1:5" ht="13.5">
      <c r="A26" s="79" t="s">
        <v>181</v>
      </c>
      <c r="B26" s="32" t="s">
        <v>52</v>
      </c>
      <c r="C26" s="41"/>
      <c r="D26" s="80"/>
      <c r="E26" s="80"/>
    </row>
    <row r="27" spans="1:5" ht="13.5">
      <c r="A27" s="79" t="s">
        <v>182</v>
      </c>
      <c r="B27" s="32" t="s">
        <v>53</v>
      </c>
      <c r="C27" s="41"/>
      <c r="D27" s="80"/>
      <c r="E27" s="80"/>
    </row>
    <row r="28" spans="1:5" ht="13.5">
      <c r="A28" s="79" t="s">
        <v>183</v>
      </c>
      <c r="B28" s="32" t="s">
        <v>54</v>
      </c>
      <c r="C28" s="41">
        <v>1000</v>
      </c>
      <c r="D28" s="80">
        <v>1000</v>
      </c>
      <c r="E28" s="80">
        <v>593</v>
      </c>
    </row>
    <row r="29" spans="1:5" ht="14.25" thickBot="1">
      <c r="A29" s="82" t="s">
        <v>184</v>
      </c>
      <c r="B29" s="33" t="s">
        <v>55</v>
      </c>
      <c r="C29" s="43">
        <v>180</v>
      </c>
      <c r="D29" s="83">
        <v>180</v>
      </c>
      <c r="E29" s="83">
        <v>173</v>
      </c>
    </row>
    <row r="30" spans="1:5" ht="15" thickBot="1">
      <c r="A30" s="84" t="s">
        <v>185</v>
      </c>
      <c r="B30" s="85" t="s">
        <v>56</v>
      </c>
      <c r="C30" s="44">
        <f>SUM(C24:C29)</f>
        <v>1180</v>
      </c>
      <c r="D30" s="44">
        <f>SUM(D24:D29)</f>
        <v>1180</v>
      </c>
      <c r="E30" s="44">
        <f>SUM(E24:E29)</f>
        <v>766</v>
      </c>
    </row>
    <row r="31" spans="1:5" ht="13.5">
      <c r="A31" s="76" t="s">
        <v>186</v>
      </c>
      <c r="B31" s="34" t="s">
        <v>57</v>
      </c>
      <c r="C31" s="77">
        <v>1419</v>
      </c>
      <c r="D31" s="78">
        <v>1419</v>
      </c>
      <c r="E31" s="78">
        <v>1469</v>
      </c>
    </row>
    <row r="32" spans="1:5" ht="13.5">
      <c r="A32" s="79" t="s">
        <v>187</v>
      </c>
      <c r="B32" s="32" t="s">
        <v>102</v>
      </c>
      <c r="C32" s="41"/>
      <c r="D32" s="80"/>
      <c r="E32" s="80"/>
    </row>
    <row r="33" spans="1:5" ht="13.5" hidden="1">
      <c r="A33" s="79"/>
      <c r="B33" s="32" t="s">
        <v>110</v>
      </c>
      <c r="C33" s="41"/>
      <c r="D33" s="80"/>
      <c r="E33" s="80"/>
    </row>
    <row r="34" spans="1:5" ht="13.5" hidden="1">
      <c r="A34" s="79"/>
      <c r="B34" s="32" t="s">
        <v>111</v>
      </c>
      <c r="C34" s="41"/>
      <c r="D34" s="80"/>
      <c r="E34" s="80"/>
    </row>
    <row r="35" spans="1:5" ht="13.5">
      <c r="A35" s="79" t="s">
        <v>188</v>
      </c>
      <c r="B35" s="32" t="s">
        <v>103</v>
      </c>
      <c r="C35" s="41"/>
      <c r="D35" s="80"/>
      <c r="E35" s="80"/>
    </row>
    <row r="36" spans="1:5" ht="13.5">
      <c r="A36" s="79" t="s">
        <v>189</v>
      </c>
      <c r="B36" s="32" t="s">
        <v>104</v>
      </c>
      <c r="C36" s="41"/>
      <c r="D36" s="80"/>
      <c r="E36" s="80"/>
    </row>
    <row r="37" spans="1:5" ht="13.5">
      <c r="A37" s="79" t="s">
        <v>190</v>
      </c>
      <c r="B37" s="32" t="s">
        <v>105</v>
      </c>
      <c r="C37" s="41">
        <v>19054</v>
      </c>
      <c r="D37" s="80">
        <v>19054</v>
      </c>
      <c r="E37" s="80">
        <v>25064</v>
      </c>
    </row>
    <row r="38" spans="1:5" ht="27">
      <c r="A38" s="79" t="s">
        <v>271</v>
      </c>
      <c r="B38" s="32" t="s">
        <v>106</v>
      </c>
      <c r="C38" s="41">
        <v>381</v>
      </c>
      <c r="D38" s="80">
        <v>381</v>
      </c>
      <c r="E38" s="80">
        <v>180</v>
      </c>
    </row>
    <row r="39" spans="1:5" ht="14.25" thickBot="1">
      <c r="A39" s="82" t="s">
        <v>272</v>
      </c>
      <c r="B39" s="33" t="s">
        <v>107</v>
      </c>
      <c r="C39" s="43"/>
      <c r="D39" s="83"/>
      <c r="E39" s="83"/>
    </row>
    <row r="40" spans="1:5" ht="15" thickBot="1">
      <c r="A40" s="84" t="s">
        <v>273</v>
      </c>
      <c r="B40" s="85" t="s">
        <v>108</v>
      </c>
      <c r="C40" s="44">
        <f>SUM(C31:C39)</f>
        <v>20854</v>
      </c>
      <c r="D40" s="44">
        <f>SUM(D31:D39)</f>
        <v>20854</v>
      </c>
      <c r="E40" s="44">
        <f>SUM(E31:E39)</f>
        <v>26713</v>
      </c>
    </row>
    <row r="41" spans="1:5" ht="15" thickBot="1">
      <c r="A41" s="84" t="s">
        <v>274</v>
      </c>
      <c r="B41" s="85" t="s">
        <v>109</v>
      </c>
      <c r="C41" s="44">
        <f>SUM(C42:C43)</f>
        <v>159423</v>
      </c>
      <c r="D41" s="44">
        <f>SUM(D42:D43)</f>
        <v>159424</v>
      </c>
      <c r="E41" s="44">
        <f>SUM(E42:E43)</f>
        <v>120644</v>
      </c>
    </row>
    <row r="42" spans="1:5" ht="13.5">
      <c r="A42" s="86" t="s">
        <v>275</v>
      </c>
      <c r="B42" s="34" t="s">
        <v>110</v>
      </c>
      <c r="C42" s="77">
        <v>18667</v>
      </c>
      <c r="D42" s="78">
        <v>18667</v>
      </c>
      <c r="E42" s="78">
        <v>13904</v>
      </c>
    </row>
    <row r="43" spans="1:5" ht="13.5">
      <c r="A43" s="81" t="s">
        <v>276</v>
      </c>
      <c r="B43" s="32" t="s">
        <v>111</v>
      </c>
      <c r="C43" s="41">
        <v>140756</v>
      </c>
      <c r="D43" s="80">
        <v>140757</v>
      </c>
      <c r="E43" s="80">
        <v>106740</v>
      </c>
    </row>
    <row r="44" spans="1:5" ht="13.5">
      <c r="A44" s="79" t="s">
        <v>277</v>
      </c>
      <c r="B44" s="32" t="s">
        <v>112</v>
      </c>
      <c r="C44" s="41"/>
      <c r="D44" s="80">
        <v>6403</v>
      </c>
      <c r="E44" s="80">
        <v>9704</v>
      </c>
    </row>
    <row r="45" spans="1:5" ht="13.5">
      <c r="A45" s="79" t="s">
        <v>387</v>
      </c>
      <c r="B45" s="32" t="s">
        <v>113</v>
      </c>
      <c r="C45" s="41"/>
      <c r="D45" s="80">
        <v>18261</v>
      </c>
      <c r="E45" s="80">
        <v>22082</v>
      </c>
    </row>
    <row r="46" spans="1:5" ht="27">
      <c r="A46" s="79" t="s">
        <v>278</v>
      </c>
      <c r="B46" s="32" t="s">
        <v>291</v>
      </c>
      <c r="C46" s="41"/>
      <c r="D46" s="80"/>
      <c r="E46" s="80"/>
    </row>
    <row r="47" spans="1:5" ht="14.25" thickBot="1">
      <c r="A47" s="82" t="s">
        <v>279</v>
      </c>
      <c r="B47" s="33" t="s">
        <v>292</v>
      </c>
      <c r="C47" s="43"/>
      <c r="D47" s="83"/>
      <c r="E47" s="83"/>
    </row>
    <row r="48" spans="1:5" ht="27" customHeight="1" thickBot="1">
      <c r="A48" s="84" t="s">
        <v>280</v>
      </c>
      <c r="B48" s="85" t="s">
        <v>293</v>
      </c>
      <c r="C48" s="44"/>
      <c r="D48" s="44">
        <v>18261</v>
      </c>
      <c r="E48" s="44">
        <v>22082</v>
      </c>
    </row>
    <row r="49" spans="1:5" ht="13.5" hidden="1">
      <c r="A49" s="76"/>
      <c r="B49" s="34" t="s">
        <v>303</v>
      </c>
      <c r="C49" s="77"/>
      <c r="D49" s="78"/>
      <c r="E49" s="78"/>
    </row>
    <row r="50" spans="1:5" ht="13.5">
      <c r="A50" s="79" t="s">
        <v>281</v>
      </c>
      <c r="B50" s="32" t="s">
        <v>294</v>
      </c>
      <c r="C50" s="41">
        <v>18533</v>
      </c>
      <c r="D50" s="80">
        <v>18533</v>
      </c>
      <c r="E50" s="80">
        <v>8817</v>
      </c>
    </row>
    <row r="51" spans="1:5" ht="13.5">
      <c r="A51" s="79" t="s">
        <v>282</v>
      </c>
      <c r="B51" s="32" t="s">
        <v>295</v>
      </c>
      <c r="C51" s="41">
        <v>36912</v>
      </c>
      <c r="D51" s="80">
        <v>44687</v>
      </c>
      <c r="E51" s="80">
        <v>62047</v>
      </c>
    </row>
    <row r="52" spans="1:5" ht="14.25" thickBot="1">
      <c r="A52" s="82" t="s">
        <v>283</v>
      </c>
      <c r="B52" s="33" t="s">
        <v>296</v>
      </c>
      <c r="C52" s="43"/>
      <c r="D52" s="83"/>
      <c r="E52" s="83"/>
    </row>
    <row r="53" spans="1:5" ht="15" thickBot="1">
      <c r="A53" s="84" t="s">
        <v>284</v>
      </c>
      <c r="B53" s="85" t="s">
        <v>297</v>
      </c>
      <c r="C53" s="44">
        <f>SUM(C50:C52)</f>
        <v>55445</v>
      </c>
      <c r="D53" s="44">
        <f>SUM(D50:D51)</f>
        <v>63220</v>
      </c>
      <c r="E53" s="44">
        <f>SUM(E50:E51)</f>
        <v>70864</v>
      </c>
    </row>
    <row r="54" spans="1:5" ht="13.5">
      <c r="A54" s="76" t="s">
        <v>285</v>
      </c>
      <c r="B54" s="34" t="s">
        <v>298</v>
      </c>
      <c r="C54" s="77"/>
      <c r="D54" s="77"/>
      <c r="E54" s="78"/>
    </row>
    <row r="55" spans="1:5" ht="13.5">
      <c r="A55" s="79" t="s">
        <v>286</v>
      </c>
      <c r="B55" s="32" t="s">
        <v>299</v>
      </c>
      <c r="C55" s="41"/>
      <c r="D55" s="41"/>
      <c r="E55" s="80"/>
    </row>
    <row r="56" spans="1:5" ht="17.25" customHeight="1">
      <c r="A56" s="79" t="s">
        <v>287</v>
      </c>
      <c r="B56" s="32" t="s">
        <v>300</v>
      </c>
      <c r="C56" s="41"/>
      <c r="D56" s="41"/>
      <c r="E56" s="80"/>
    </row>
    <row r="57" spans="1:5" ht="14.25" customHeight="1">
      <c r="A57" s="79" t="s">
        <v>388</v>
      </c>
      <c r="B57" s="32" t="s">
        <v>301</v>
      </c>
      <c r="C57" s="41"/>
      <c r="D57" s="41"/>
      <c r="E57" s="80"/>
    </row>
    <row r="58" spans="1:5" ht="13.5">
      <c r="A58" s="79" t="s">
        <v>288</v>
      </c>
      <c r="B58" s="32" t="s">
        <v>302</v>
      </c>
      <c r="C58" s="41"/>
      <c r="D58" s="41"/>
      <c r="E58" s="80"/>
    </row>
    <row r="59" spans="1:5" ht="14.25" thickBot="1">
      <c r="A59" s="82" t="s">
        <v>289</v>
      </c>
      <c r="B59" s="33" t="s">
        <v>303</v>
      </c>
      <c r="C59" s="43"/>
      <c r="D59" s="43">
        <v>7209</v>
      </c>
      <c r="E59" s="83">
        <v>10849</v>
      </c>
    </row>
    <row r="60" spans="1:5" ht="15" thickBot="1">
      <c r="A60" s="84" t="s">
        <v>290</v>
      </c>
      <c r="B60" s="85" t="s">
        <v>304</v>
      </c>
      <c r="C60" s="44">
        <f>SUM(C53,C42:C44)</f>
        <v>214868</v>
      </c>
      <c r="D60" s="44">
        <f>D41+D44+D48+D49+D52+D53+D55+D54+D56+D58+D59</f>
        <v>254517</v>
      </c>
      <c r="E60" s="44">
        <f>E41+E44+E48+E49+E52+E53+E55+E54+E56+E58+E59</f>
        <v>234143</v>
      </c>
    </row>
  </sheetData>
  <sheetProtection/>
  <mergeCells count="1">
    <mergeCell ref="A3:E3"/>
  </mergeCells>
  <printOptions/>
  <pageMargins left="0.5905511811023623" right="0.5905511811023623" top="0.5905511811023623" bottom="0.5905511811023623" header="0.5118110236220472" footer="0.5118110236220472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43" sqref="C42:C43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416" t="s">
        <v>480</v>
      </c>
    </row>
    <row r="5" spans="2:6" ht="15">
      <c r="B5" s="1443" t="s">
        <v>145</v>
      </c>
      <c r="C5" s="1444"/>
      <c r="D5" s="1444"/>
      <c r="E5" s="1444"/>
      <c r="F5" s="1444"/>
    </row>
    <row r="6" spans="2:6" ht="13.5">
      <c r="B6" s="2"/>
      <c r="C6" s="59"/>
      <c r="D6" s="59"/>
      <c r="E6" s="59"/>
      <c r="F6" s="59"/>
    </row>
    <row r="7" spans="2:6" ht="13.5">
      <c r="B7" s="2"/>
      <c r="C7" s="59"/>
      <c r="D7" s="59"/>
      <c r="E7" s="59"/>
      <c r="F7" s="59"/>
    </row>
    <row r="8" spans="2:6" ht="15.75" thickBot="1">
      <c r="B8" s="2"/>
      <c r="C8" s="59"/>
      <c r="D8" s="59"/>
      <c r="E8" s="59"/>
      <c r="F8" s="89" t="s">
        <v>391</v>
      </c>
    </row>
    <row r="9" spans="2:6" ht="13.5" customHeight="1" thickBot="1">
      <c r="B9" s="4"/>
      <c r="C9" s="57" t="s">
        <v>5</v>
      </c>
      <c r="D9" s="57" t="s">
        <v>38</v>
      </c>
      <c r="E9" s="57" t="s">
        <v>39</v>
      </c>
      <c r="F9" s="124" t="s">
        <v>381</v>
      </c>
    </row>
    <row r="10" spans="2:6" ht="13.5" customHeight="1">
      <c r="B10" s="23" t="s">
        <v>37</v>
      </c>
      <c r="C10" s="69" t="s">
        <v>146</v>
      </c>
      <c r="D10" s="69"/>
      <c r="E10" s="69"/>
      <c r="F10" s="70"/>
    </row>
    <row r="11" spans="2:6" ht="13.5" customHeight="1">
      <c r="B11" s="24" t="s">
        <v>40</v>
      </c>
      <c r="C11" s="37" t="s">
        <v>147</v>
      </c>
      <c r="D11" s="37">
        <v>19</v>
      </c>
      <c r="E11" s="37">
        <v>19</v>
      </c>
      <c r="F11" s="71">
        <v>9105</v>
      </c>
    </row>
    <row r="12" spans="2:6" ht="13.5" customHeight="1">
      <c r="B12" s="24" t="s">
        <v>41</v>
      </c>
      <c r="C12" s="37" t="s">
        <v>148</v>
      </c>
      <c r="D12" s="37"/>
      <c r="E12" s="37"/>
      <c r="F12" s="71"/>
    </row>
    <row r="13" spans="2:6" ht="13.5" customHeight="1">
      <c r="B13" s="24" t="s">
        <v>42</v>
      </c>
      <c r="C13" s="37" t="s">
        <v>149</v>
      </c>
      <c r="D13" s="37"/>
      <c r="E13" s="37"/>
      <c r="F13" s="71"/>
    </row>
    <row r="14" spans="2:6" ht="13.5" customHeight="1">
      <c r="B14" s="24" t="s">
        <v>43</v>
      </c>
      <c r="C14" s="37" t="s">
        <v>150</v>
      </c>
      <c r="D14" s="37"/>
      <c r="E14" s="37"/>
      <c r="F14" s="71">
        <v>356</v>
      </c>
    </row>
    <row r="15" spans="2:6" ht="13.5" customHeight="1">
      <c r="B15" s="24" t="s">
        <v>44</v>
      </c>
      <c r="C15" s="37" t="s">
        <v>151</v>
      </c>
      <c r="D15" s="37"/>
      <c r="E15" s="37"/>
      <c r="F15" s="71"/>
    </row>
    <row r="16" spans="2:6" ht="13.5" customHeight="1">
      <c r="B16" s="24" t="s">
        <v>45</v>
      </c>
      <c r="C16" s="37" t="s">
        <v>152</v>
      </c>
      <c r="D16" s="37"/>
      <c r="E16" s="37"/>
      <c r="F16" s="71"/>
    </row>
    <row r="17" spans="2:6" ht="13.5" customHeight="1" thickBot="1">
      <c r="B17" s="122" t="s">
        <v>46</v>
      </c>
      <c r="C17" s="38" t="s">
        <v>153</v>
      </c>
      <c r="D17" s="38"/>
      <c r="E17" s="38"/>
      <c r="F17" s="125"/>
    </row>
    <row r="18" spans="2:6" ht="13.5" customHeight="1" thickBot="1">
      <c r="B18" s="123" t="s">
        <v>47</v>
      </c>
      <c r="C18" s="39" t="s">
        <v>154</v>
      </c>
      <c r="D18" s="39">
        <f>SUM(D10:D17)</f>
        <v>19</v>
      </c>
      <c r="E18" s="39">
        <f>SUM(E10:E17)</f>
        <v>19</v>
      </c>
      <c r="F18" s="39">
        <f>SUM(F10:F17)</f>
        <v>9461</v>
      </c>
    </row>
    <row r="19" spans="2:6" ht="13.5" customHeight="1">
      <c r="B19" s="23" t="s">
        <v>48</v>
      </c>
      <c r="C19" s="69" t="s">
        <v>155</v>
      </c>
      <c r="D19" s="69"/>
      <c r="E19" s="69"/>
      <c r="F19" s="70"/>
    </row>
    <row r="20" spans="2:6" ht="13.5" customHeight="1">
      <c r="B20" s="25" t="s">
        <v>49</v>
      </c>
      <c r="C20" s="126" t="s">
        <v>390</v>
      </c>
      <c r="D20" s="126"/>
      <c r="E20" s="126"/>
      <c r="F20" s="127"/>
    </row>
    <row r="21" spans="2:6" ht="13.5" customHeight="1">
      <c r="B21" s="24" t="s">
        <v>50</v>
      </c>
      <c r="C21" s="37" t="s">
        <v>156</v>
      </c>
      <c r="D21" s="37"/>
      <c r="E21" s="37"/>
      <c r="F21" s="71"/>
    </row>
    <row r="22" spans="2:6" ht="13.5" customHeight="1">
      <c r="B22" s="24" t="s">
        <v>51</v>
      </c>
      <c r="C22" s="37" t="s">
        <v>157</v>
      </c>
      <c r="D22" s="37"/>
      <c r="E22" s="37"/>
      <c r="F22" s="71"/>
    </row>
    <row r="23" spans="2:6" ht="13.5" customHeight="1" thickBot="1">
      <c r="B23" s="122" t="s">
        <v>52</v>
      </c>
      <c r="C23" s="38" t="s">
        <v>158</v>
      </c>
      <c r="D23" s="38"/>
      <c r="E23" s="38"/>
      <c r="F23" s="125"/>
    </row>
    <row r="24" spans="2:6" ht="13.5" customHeight="1" thickBot="1">
      <c r="B24" s="123" t="s">
        <v>53</v>
      </c>
      <c r="C24" s="39" t="s">
        <v>159</v>
      </c>
      <c r="D24" s="39">
        <f>SUM(D19:D23)</f>
        <v>0</v>
      </c>
      <c r="E24" s="39">
        <f>SUM(E19:E23)</f>
        <v>0</v>
      </c>
      <c r="F24" s="39">
        <f>SUM(F19:F23)</f>
        <v>0</v>
      </c>
    </row>
    <row r="25" spans="2:6" ht="13.5" customHeight="1">
      <c r="B25" s="23" t="s">
        <v>54</v>
      </c>
      <c r="C25" s="69" t="s">
        <v>160</v>
      </c>
      <c r="D25" s="69"/>
      <c r="E25" s="69"/>
      <c r="F25" s="70"/>
    </row>
    <row r="26" spans="2:6" ht="13.5" customHeight="1">
      <c r="B26" s="24" t="s">
        <v>55</v>
      </c>
      <c r="C26" s="37" t="s">
        <v>161</v>
      </c>
      <c r="D26" s="37"/>
      <c r="E26" s="37"/>
      <c r="F26" s="71"/>
    </row>
    <row r="27" spans="2:6" ht="13.5" customHeight="1">
      <c r="B27" s="24"/>
      <c r="C27" s="128" t="s">
        <v>166</v>
      </c>
      <c r="D27" s="37"/>
      <c r="E27" s="37"/>
      <c r="F27" s="71"/>
    </row>
    <row r="28" spans="2:6" ht="13.5" customHeight="1">
      <c r="B28" s="24" t="s">
        <v>56</v>
      </c>
      <c r="C28" s="37" t="s">
        <v>162</v>
      </c>
      <c r="D28" s="37"/>
      <c r="E28" s="37"/>
      <c r="F28" s="71"/>
    </row>
    <row r="29" spans="2:6" ht="13.5" customHeight="1">
      <c r="B29" s="24" t="s">
        <v>57</v>
      </c>
      <c r="C29" s="37" t="s">
        <v>163</v>
      </c>
      <c r="D29" s="37"/>
      <c r="E29" s="37"/>
      <c r="F29" s="71"/>
    </row>
    <row r="30" spans="2:6" ht="13.5" customHeight="1" thickBot="1">
      <c r="B30" s="122" t="s">
        <v>102</v>
      </c>
      <c r="C30" s="38" t="s">
        <v>164</v>
      </c>
      <c r="D30" s="38"/>
      <c r="E30" s="38"/>
      <c r="F30" s="125"/>
    </row>
    <row r="31" spans="2:6" ht="15.75" customHeight="1" thickBot="1">
      <c r="B31" s="130" t="s">
        <v>103</v>
      </c>
      <c r="C31" s="131" t="s">
        <v>165</v>
      </c>
      <c r="D31" s="131">
        <f>SUM(D28:D30,D25:D26)</f>
        <v>0</v>
      </c>
      <c r="E31" s="131">
        <f>SUM(E28:E30,E25:E26)</f>
        <v>0</v>
      </c>
      <c r="F31" s="131">
        <f>SUM(F28:F30,F25:F26)</f>
        <v>0</v>
      </c>
    </row>
    <row r="32" spans="2:6" ht="17.25" customHeight="1" thickBot="1">
      <c r="B32" s="129" t="s">
        <v>104</v>
      </c>
      <c r="C32" s="120" t="s">
        <v>145</v>
      </c>
      <c r="D32" s="120">
        <f>SUM(D18,D24,D31)</f>
        <v>19</v>
      </c>
      <c r="E32" s="120">
        <f>SUM(E18,E24,E31)</f>
        <v>19</v>
      </c>
      <c r="F32" s="120">
        <f>SUM(F18,F24,F31)</f>
        <v>9461</v>
      </c>
    </row>
  </sheetData>
  <sheetProtection/>
  <mergeCells count="1">
    <mergeCell ref="B5:F5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2.8515625" style="0" customWidth="1"/>
    <col min="2" max="2" width="53.140625" style="0" customWidth="1"/>
    <col min="3" max="3" width="3.00390625" style="0" hidden="1" customWidth="1"/>
    <col min="4" max="4" width="9.7109375" style="0" customWidth="1"/>
    <col min="5" max="5" width="10.8515625" style="0" customWidth="1"/>
    <col min="6" max="6" width="9.8515625" style="0" customWidth="1"/>
  </cols>
  <sheetData>
    <row r="1" ht="12.75" hidden="1">
      <c r="D1" t="s">
        <v>578</v>
      </c>
    </row>
    <row r="2" spans="4:7" ht="12.75">
      <c r="D2" s="1447" t="s">
        <v>582</v>
      </c>
      <c r="E2" s="1447"/>
      <c r="F2" s="1447"/>
      <c r="G2" s="1447"/>
    </row>
    <row r="3" spans="1:4" ht="36" customHeight="1">
      <c r="A3" s="1445" t="s">
        <v>36</v>
      </c>
      <c r="B3" s="1446"/>
      <c r="C3" s="132"/>
      <c r="D3" s="132"/>
    </row>
    <row r="4" spans="1:6" ht="15.75" thickBot="1">
      <c r="A4" s="134"/>
      <c r="B4" s="135"/>
      <c r="C4" s="135"/>
      <c r="D4" s="135"/>
      <c r="E4" s="133"/>
      <c r="F4" s="144" t="s">
        <v>395</v>
      </c>
    </row>
    <row r="5" spans="1:6" ht="15.75" thickBot="1">
      <c r="A5" s="113"/>
      <c r="B5" s="145" t="s">
        <v>5</v>
      </c>
      <c r="C5" s="113"/>
      <c r="D5" s="39" t="s">
        <v>38</v>
      </c>
      <c r="E5" s="39" t="s">
        <v>39</v>
      </c>
      <c r="F5" s="57" t="s">
        <v>381</v>
      </c>
    </row>
    <row r="6" spans="1:6" ht="13.5">
      <c r="A6" s="69" t="s">
        <v>37</v>
      </c>
      <c r="B6" s="136" t="s">
        <v>392</v>
      </c>
      <c r="C6" s="69" t="s">
        <v>37</v>
      </c>
      <c r="D6" s="69">
        <v>13</v>
      </c>
      <c r="E6" s="69">
        <v>13</v>
      </c>
      <c r="F6" s="69">
        <v>106</v>
      </c>
    </row>
    <row r="7" spans="1:6" ht="14.25" thickBot="1">
      <c r="A7" s="38" t="s">
        <v>40</v>
      </c>
      <c r="B7" s="137" t="s">
        <v>393</v>
      </c>
      <c r="C7" s="38" t="s">
        <v>40</v>
      </c>
      <c r="D7" s="38"/>
      <c r="E7" s="38"/>
      <c r="F7" s="38"/>
    </row>
    <row r="8" spans="1:6" ht="15.75" thickBot="1">
      <c r="A8" s="113" t="s">
        <v>41</v>
      </c>
      <c r="B8" s="138" t="s">
        <v>394</v>
      </c>
      <c r="C8" s="113" t="s">
        <v>41</v>
      </c>
      <c r="D8" s="39">
        <f>SUM(D6:D7)</f>
        <v>13</v>
      </c>
      <c r="E8" s="39">
        <f>SUM(E6:E7)</f>
        <v>13</v>
      </c>
      <c r="F8" s="39">
        <f>SUM(F6:F7)</f>
        <v>106</v>
      </c>
    </row>
    <row r="9" spans="1:6" ht="15.75" thickBot="1">
      <c r="A9" s="113" t="s">
        <v>42</v>
      </c>
      <c r="B9" s="138" t="s">
        <v>58</v>
      </c>
      <c r="C9" s="113" t="s">
        <v>42</v>
      </c>
      <c r="D9" s="39">
        <f>SUM(D8)</f>
        <v>13</v>
      </c>
      <c r="E9" s="39">
        <f>SUM(E8)</f>
        <v>13</v>
      </c>
      <c r="F9" s="39">
        <f>SUM(F8)</f>
        <v>106</v>
      </c>
    </row>
    <row r="10" spans="1:6" ht="13.5">
      <c r="A10" s="69" t="s">
        <v>43</v>
      </c>
      <c r="B10" s="136" t="s">
        <v>59</v>
      </c>
      <c r="C10" s="69" t="s">
        <v>43</v>
      </c>
      <c r="D10" s="69">
        <v>8308</v>
      </c>
      <c r="E10" s="69">
        <v>8308</v>
      </c>
      <c r="F10" s="69">
        <v>8308</v>
      </c>
    </row>
    <row r="11" spans="1:6" ht="13.5">
      <c r="A11" s="37"/>
      <c r="B11" s="139" t="s">
        <v>305</v>
      </c>
      <c r="C11" s="69" t="s">
        <v>44</v>
      </c>
      <c r="D11" s="37"/>
      <c r="E11" s="37"/>
      <c r="F11" s="37"/>
    </row>
    <row r="12" spans="1:6" ht="14.25" thickBot="1">
      <c r="A12" s="38"/>
      <c r="B12" s="140" t="s">
        <v>379</v>
      </c>
      <c r="C12" s="38" t="s">
        <v>45</v>
      </c>
      <c r="D12" s="38"/>
      <c r="E12" s="38"/>
      <c r="F12" s="38"/>
    </row>
    <row r="13" spans="1:6" ht="15.75" thickBot="1">
      <c r="A13" s="113" t="s">
        <v>44</v>
      </c>
      <c r="B13" s="138" t="s">
        <v>60</v>
      </c>
      <c r="C13" s="113" t="s">
        <v>46</v>
      </c>
      <c r="D13" s="39">
        <f>SUM(D10:D12)</f>
        <v>8308</v>
      </c>
      <c r="E13" s="39">
        <f>SUM(E10)</f>
        <v>8308</v>
      </c>
      <c r="F13" s="39">
        <f>SUM(F10)</f>
        <v>8308</v>
      </c>
    </row>
    <row r="14" spans="1:6" ht="13.5">
      <c r="A14" s="69" t="s">
        <v>45</v>
      </c>
      <c r="B14" s="136" t="s">
        <v>956</v>
      </c>
      <c r="C14" s="69" t="s">
        <v>47</v>
      </c>
      <c r="D14" s="69">
        <v>941</v>
      </c>
      <c r="E14" s="69">
        <v>941</v>
      </c>
      <c r="F14" s="69"/>
    </row>
    <row r="15" spans="1:6" ht="13.5">
      <c r="A15" s="37" t="s">
        <v>46</v>
      </c>
      <c r="B15" s="141" t="s">
        <v>61</v>
      </c>
      <c r="C15" s="37" t="s">
        <v>48</v>
      </c>
      <c r="D15" s="37">
        <v>100000</v>
      </c>
      <c r="E15" s="37">
        <v>60351</v>
      </c>
      <c r="F15" s="37">
        <v>17859</v>
      </c>
    </row>
    <row r="16" spans="1:6" ht="14.25" thickBot="1">
      <c r="A16" s="38" t="s">
        <v>47</v>
      </c>
      <c r="B16" s="137" t="s">
        <v>576</v>
      </c>
      <c r="C16" s="142" t="s">
        <v>49</v>
      </c>
      <c r="D16" s="38">
        <v>24531</v>
      </c>
      <c r="E16" s="38">
        <v>24531</v>
      </c>
      <c r="F16" s="38"/>
    </row>
    <row r="17" spans="1:6" ht="15.75" thickBot="1">
      <c r="A17" s="113" t="s">
        <v>48</v>
      </c>
      <c r="B17" s="138" t="s">
        <v>62</v>
      </c>
      <c r="C17" s="113" t="s">
        <v>50</v>
      </c>
      <c r="D17" s="39">
        <f>SUM(D14:D16)</f>
        <v>125472</v>
      </c>
      <c r="E17" s="39">
        <f>SUM(E14:E16)</f>
        <v>85823</v>
      </c>
      <c r="F17" s="39">
        <f>SUM(F14:F16)</f>
        <v>17859</v>
      </c>
    </row>
    <row r="18" spans="1:6" ht="15.75" thickBot="1">
      <c r="A18" s="113" t="s">
        <v>49</v>
      </c>
      <c r="B18" s="138" t="s">
        <v>63</v>
      </c>
      <c r="C18" s="113" t="s">
        <v>51</v>
      </c>
      <c r="D18" s="39">
        <f>SUM(D17)</f>
        <v>125472</v>
      </c>
      <c r="E18" s="39">
        <f>SUM(E17)</f>
        <v>85823</v>
      </c>
      <c r="F18" s="39">
        <f>SUM(F17)</f>
        <v>17859</v>
      </c>
    </row>
    <row r="19" spans="1:6" ht="13.5">
      <c r="A19" s="69" t="s">
        <v>50</v>
      </c>
      <c r="B19" s="136" t="s">
        <v>64</v>
      </c>
      <c r="C19" s="69" t="s">
        <v>52</v>
      </c>
      <c r="D19" s="69"/>
      <c r="E19" s="69"/>
      <c r="F19" s="69"/>
    </row>
    <row r="20" spans="1:6" ht="13.5">
      <c r="A20" s="37" t="s">
        <v>51</v>
      </c>
      <c r="B20" s="141" t="s">
        <v>65</v>
      </c>
      <c r="C20" s="37" t="s">
        <v>53</v>
      </c>
      <c r="D20" s="37"/>
      <c r="E20" s="37"/>
      <c r="F20" s="37"/>
    </row>
    <row r="21" spans="1:6" ht="14.25" thickBot="1">
      <c r="A21" s="38" t="s">
        <v>52</v>
      </c>
      <c r="B21" s="137" t="s">
        <v>66</v>
      </c>
      <c r="C21" s="142" t="s">
        <v>54</v>
      </c>
      <c r="D21" s="38"/>
      <c r="E21" s="38"/>
      <c r="F21" s="38"/>
    </row>
    <row r="22" spans="1:6" ht="15.75" thickBot="1">
      <c r="A22" s="113" t="s">
        <v>53</v>
      </c>
      <c r="B22" s="138" t="s">
        <v>67</v>
      </c>
      <c r="C22" s="113" t="s">
        <v>55</v>
      </c>
      <c r="D22" s="39">
        <f>SUM(D19:D21)</f>
        <v>0</v>
      </c>
      <c r="E22" s="39">
        <f>SUM(E19:E21)</f>
        <v>0</v>
      </c>
      <c r="F22" s="39">
        <f>SUM(F19:F21)</f>
        <v>0</v>
      </c>
    </row>
    <row r="23" spans="1:6" ht="15.75" thickBot="1">
      <c r="A23" s="119" t="s">
        <v>54</v>
      </c>
      <c r="B23" s="143" t="s">
        <v>18</v>
      </c>
      <c r="C23" s="113" t="s">
        <v>56</v>
      </c>
      <c r="D23" s="120">
        <f>D9+D13+D18+D22</f>
        <v>133793</v>
      </c>
      <c r="E23" s="120">
        <f>E9+E13+E18+E22</f>
        <v>94144</v>
      </c>
      <c r="F23" s="120">
        <f>F9+F13+F18+F22</f>
        <v>26273</v>
      </c>
    </row>
  </sheetData>
  <sheetProtection/>
  <mergeCells count="2">
    <mergeCell ref="A3:B3"/>
    <mergeCell ref="D2:G2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Gazdasági Ellátó Szervezet Letenye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Gál Zsuzsanna</cp:lastModifiedBy>
  <cp:lastPrinted>2015-02-24T05:57:20Z</cp:lastPrinted>
  <dcterms:created xsi:type="dcterms:W3CDTF">2009-11-18T14:25:30Z</dcterms:created>
  <dcterms:modified xsi:type="dcterms:W3CDTF">2015-02-24T10:29:41Z</dcterms:modified>
  <cp:category/>
  <cp:version/>
  <cp:contentType/>
  <cp:contentStatus/>
</cp:coreProperties>
</file>